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9180" windowHeight="4500" tabRatio="833"/>
  </bookViews>
  <sheets>
    <sheet name="MID AMATEUR" sheetId="1" r:id="rId1"/>
    <sheet name="PRE SENIOR" sheetId="64" r:id="rId2"/>
    <sheet name="SENIOR" sheetId="58656" r:id="rId3"/>
    <sheet name="SUPER SENIOR" sheetId="111" r:id="rId4"/>
    <sheet name="DAM" sheetId="110" r:id="rId5"/>
    <sheet name="SIN VENTAJAGENERAL" sheetId="101" r:id="rId6"/>
    <sheet name="GANADORES" sheetId="58660" r:id="rId7"/>
    <sheet name="HORARIO SABADO" sheetId="58661" r:id="rId8"/>
    <sheet name="HORARIO DOMINGO" sheetId="58659" r:id="rId9"/>
  </sheets>
  <externalReferences>
    <externalReference r:id="rId10"/>
  </externalReferences>
  <calcPr calcId="125725"/>
</workbook>
</file>

<file path=xl/calcChain.xml><?xml version="1.0" encoding="utf-8"?>
<calcChain xmlns="http://schemas.openxmlformats.org/spreadsheetml/2006/main">
  <c r="F38" i="58659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1"/>
  <c r="F10"/>
  <c r="F9"/>
  <c r="F8"/>
  <c r="F7"/>
  <c r="G38" s="1"/>
  <c r="A4"/>
  <c r="A2"/>
  <c r="A1"/>
  <c r="G45" i="58660" l="1"/>
  <c r="G43"/>
  <c r="AI14" i="58656"/>
  <c r="AH14"/>
  <c r="AG14"/>
  <c r="AI13"/>
  <c r="AH13"/>
  <c r="AG13"/>
  <c r="F32" i="58660"/>
  <c r="F23"/>
  <c r="F10" i="101"/>
  <c r="F11"/>
  <c r="F15"/>
  <c r="F19"/>
  <c r="F20"/>
  <c r="F22"/>
  <c r="F30"/>
  <c r="F37"/>
  <c r="F42"/>
  <c r="F44"/>
  <c r="F48"/>
  <c r="F56"/>
  <c r="F63"/>
  <c r="F64"/>
  <c r="F70"/>
  <c r="F73"/>
  <c r="F78"/>
  <c r="F82"/>
  <c r="F84"/>
  <c r="F87"/>
  <c r="F103"/>
  <c r="F108"/>
  <c r="F115"/>
  <c r="F125"/>
  <c r="F140"/>
  <c r="F149"/>
  <c r="F154"/>
  <c r="F36" i="64"/>
  <c r="G36" s="1"/>
  <c r="F30" i="1"/>
  <c r="G30" s="1"/>
  <c r="J49" i="64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36" i="1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60" i="101"/>
  <c r="F160"/>
  <c r="J159"/>
  <c r="F159"/>
  <c r="J158"/>
  <c r="F158"/>
  <c r="J157"/>
  <c r="F157"/>
  <c r="J156"/>
  <c r="F153"/>
  <c r="J155"/>
  <c r="F135"/>
  <c r="J154"/>
  <c r="F134"/>
  <c r="J153"/>
  <c r="F118"/>
  <c r="J152"/>
  <c r="F102"/>
  <c r="J151"/>
  <c r="F27"/>
  <c r="J150"/>
  <c r="F23"/>
  <c r="J149"/>
  <c r="F156"/>
  <c r="J148"/>
  <c r="F155"/>
  <c r="J147"/>
  <c r="F152"/>
  <c r="J146"/>
  <c r="F151"/>
  <c r="J145"/>
  <c r="F148"/>
  <c r="J144"/>
  <c r="F147"/>
  <c r="J143"/>
  <c r="F143"/>
  <c r="J142"/>
  <c r="F142"/>
  <c r="J141"/>
  <c r="F137"/>
  <c r="J140"/>
  <c r="F136"/>
  <c r="J139"/>
  <c r="F133"/>
  <c r="J138"/>
  <c r="F130"/>
  <c r="J137"/>
  <c r="F128"/>
  <c r="J136"/>
  <c r="F127"/>
  <c r="J135"/>
  <c r="F126"/>
  <c r="J134"/>
  <c r="F124"/>
  <c r="J133"/>
  <c r="F116"/>
  <c r="J132"/>
  <c r="F111"/>
  <c r="J131"/>
  <c r="F109"/>
  <c r="J130"/>
  <c r="F107"/>
  <c r="J129"/>
  <c r="F100"/>
  <c r="J128"/>
  <c r="F97"/>
  <c r="J127"/>
  <c r="F96"/>
  <c r="J126"/>
  <c r="F95"/>
  <c r="J125"/>
  <c r="F94"/>
  <c r="J124"/>
  <c r="F93"/>
  <c r="J123"/>
  <c r="F89"/>
  <c r="J122"/>
  <c r="F85"/>
  <c r="J121"/>
  <c r="F81"/>
  <c r="J120"/>
  <c r="F77"/>
  <c r="J119"/>
  <c r="F71"/>
  <c r="J118"/>
  <c r="F68"/>
  <c r="J117"/>
  <c r="F67"/>
  <c r="J116"/>
  <c r="F61"/>
  <c r="J115"/>
  <c r="F51"/>
  <c r="J114"/>
  <c r="F45"/>
  <c r="J113"/>
  <c r="F40"/>
  <c r="J112"/>
  <c r="F35"/>
  <c r="J111"/>
  <c r="F150"/>
  <c r="J110"/>
  <c r="F146"/>
  <c r="J109"/>
  <c r="F145"/>
  <c r="J108"/>
  <c r="F144"/>
  <c r="J107"/>
  <c r="F141"/>
  <c r="J106"/>
  <c r="F132"/>
  <c r="J105"/>
  <c r="F129"/>
  <c r="J104"/>
  <c r="F123"/>
  <c r="J103"/>
  <c r="F122"/>
  <c r="J102"/>
  <c r="F120"/>
  <c r="J101"/>
  <c r="F119"/>
  <c r="J100"/>
  <c r="F117"/>
  <c r="J99"/>
  <c r="F114"/>
  <c r="J98"/>
  <c r="F113"/>
  <c r="J97"/>
  <c r="F106"/>
  <c r="J96"/>
  <c r="F105"/>
  <c r="J95"/>
  <c r="F104"/>
  <c r="J94"/>
  <c r="F99"/>
  <c r="J93"/>
  <c r="F98"/>
  <c r="J92"/>
  <c r="F88"/>
  <c r="J91"/>
  <c r="F86"/>
  <c r="J90"/>
  <c r="F83"/>
  <c r="J89"/>
  <c r="F80"/>
  <c r="J88"/>
  <c r="F69"/>
  <c r="J87"/>
  <c r="F60"/>
  <c r="J86"/>
  <c r="F47"/>
  <c r="J85"/>
  <c r="F41"/>
  <c r="J84"/>
  <c r="F39"/>
  <c r="J83"/>
  <c r="F32"/>
  <c r="J82"/>
  <c r="F29"/>
  <c r="J81"/>
  <c r="F25"/>
  <c r="J80"/>
  <c r="F17"/>
  <c r="J79"/>
  <c r="F16"/>
  <c r="J78"/>
  <c r="F14"/>
  <c r="J77"/>
  <c r="F12"/>
  <c r="J76"/>
  <c r="F139"/>
  <c r="J75"/>
  <c r="F138"/>
  <c r="J74"/>
  <c r="F131"/>
  <c r="J73"/>
  <c r="F121"/>
  <c r="J72"/>
  <c r="F112"/>
  <c r="J71"/>
  <c r="F110"/>
  <c r="J70"/>
  <c r="F101"/>
  <c r="J69"/>
  <c r="F92"/>
  <c r="J68"/>
  <c r="F91"/>
  <c r="J67"/>
  <c r="F90"/>
  <c r="J66"/>
  <c r="F79"/>
  <c r="J65"/>
  <c r="F76"/>
  <c r="J64"/>
  <c r="F75"/>
  <c r="J63"/>
  <c r="F74"/>
  <c r="J62"/>
  <c r="F72"/>
  <c r="J61"/>
  <c r="F66"/>
  <c r="J60"/>
  <c r="F65"/>
  <c r="J59"/>
  <c r="F62"/>
  <c r="J58"/>
  <c r="F59"/>
  <c r="J57"/>
  <c r="F58"/>
  <c r="J56"/>
  <c r="F57"/>
  <c r="J55"/>
  <c r="F55"/>
  <c r="J54"/>
  <c r="F54"/>
  <c r="J53"/>
  <c r="F53"/>
  <c r="J52"/>
  <c r="F52"/>
  <c r="J51"/>
  <c r="F50"/>
  <c r="J50"/>
  <c r="F49"/>
  <c r="J49"/>
  <c r="F46"/>
  <c r="J48"/>
  <c r="F43"/>
  <c r="J47"/>
  <c r="F38"/>
  <c r="J46"/>
  <c r="F36"/>
  <c r="J45"/>
  <c r="F34"/>
  <c r="J44"/>
  <c r="F33"/>
  <c r="J43"/>
  <c r="F31"/>
  <c r="J42"/>
  <c r="F28"/>
  <c r="J41"/>
  <c r="F26"/>
  <c r="J40"/>
  <c r="F24"/>
  <c r="J39"/>
  <c r="F21"/>
  <c r="J38"/>
  <c r="F18"/>
  <c r="J37"/>
  <c r="F13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F41" i="58661" l="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  <c r="F18"/>
  <c r="F17"/>
  <c r="F16"/>
  <c r="F15"/>
  <c r="F14"/>
  <c r="F12"/>
  <c r="F11"/>
  <c r="F10"/>
  <c r="F9"/>
  <c r="F8"/>
  <c r="F7"/>
  <c r="G41" s="1"/>
  <c r="F55" i="58660"/>
  <c r="F43"/>
  <c r="F34"/>
  <c r="G34" s="1"/>
  <c r="G32"/>
  <c r="E27"/>
  <c r="D27"/>
  <c r="C27"/>
  <c r="B27"/>
  <c r="A27"/>
  <c r="E12"/>
  <c r="D12"/>
  <c r="C12"/>
  <c r="B12"/>
  <c r="A12"/>
  <c r="E11"/>
  <c r="D11"/>
  <c r="C11"/>
  <c r="B11"/>
  <c r="A11"/>
  <c r="F14" i="110"/>
  <c r="G14" s="1"/>
  <c r="F20"/>
  <c r="G20" s="1"/>
  <c r="F18"/>
  <c r="G18" s="1"/>
  <c r="F17"/>
  <c r="G17" s="1"/>
  <c r="F19"/>
  <c r="G19" s="1"/>
  <c r="F15"/>
  <c r="G15" s="1"/>
  <c r="F12"/>
  <c r="G12" s="1"/>
  <c r="F16"/>
  <c r="G16" s="1"/>
  <c r="F10"/>
  <c r="G10" s="1"/>
  <c r="F13"/>
  <c r="G13" s="1"/>
  <c r="F11"/>
  <c r="G11" s="1"/>
  <c r="F44" i="111"/>
  <c r="G44" s="1"/>
  <c r="F39"/>
  <c r="G39" s="1"/>
  <c r="F19"/>
  <c r="G19" s="1"/>
  <c r="F18"/>
  <c r="G18" s="1"/>
  <c r="F21"/>
  <c r="G21" s="1"/>
  <c r="F42"/>
  <c r="G42" s="1"/>
  <c r="F40"/>
  <c r="G40" s="1"/>
  <c r="F46"/>
  <c r="G46" s="1"/>
  <c r="F13"/>
  <c r="G13" s="1"/>
  <c r="F28"/>
  <c r="G28" s="1"/>
  <c r="F14"/>
  <c r="G14" s="1"/>
  <c r="F15"/>
  <c r="G15" s="1"/>
  <c r="F31"/>
  <c r="G31" s="1"/>
  <c r="F36"/>
  <c r="G36" s="1"/>
  <c r="F12"/>
  <c r="G12" s="1"/>
  <c r="F24"/>
  <c r="G24" s="1"/>
  <c r="F27"/>
  <c r="G27" s="1"/>
  <c r="F17"/>
  <c r="G17" s="1"/>
  <c r="F29"/>
  <c r="G29" s="1"/>
  <c r="F22"/>
  <c r="G22" s="1"/>
  <c r="F35"/>
  <c r="G35" s="1"/>
  <c r="F43"/>
  <c r="G43" s="1"/>
  <c r="F16"/>
  <c r="G16" s="1"/>
  <c r="F30"/>
  <c r="G30" s="1"/>
  <c r="F23"/>
  <c r="G23" s="1"/>
  <c r="F41"/>
  <c r="G41" s="1"/>
  <c r="F32"/>
  <c r="G32" s="1"/>
  <c r="F38"/>
  <c r="G38" s="1"/>
  <c r="F47"/>
  <c r="G47" s="1"/>
  <c r="F25"/>
  <c r="G25" s="1"/>
  <c r="F26"/>
  <c r="G26" s="1"/>
  <c r="F45"/>
  <c r="G45" s="1"/>
  <c r="F11"/>
  <c r="G11" s="1"/>
  <c r="F34"/>
  <c r="G34" s="1"/>
  <c r="F33"/>
  <c r="G33" s="1"/>
  <c r="F20"/>
  <c r="G20" s="1"/>
  <c r="F10"/>
  <c r="G10" s="1"/>
  <c r="F37"/>
  <c r="G37" s="1"/>
  <c r="F29" i="58656"/>
  <c r="G29" s="1"/>
  <c r="F21"/>
  <c r="G21" s="1"/>
  <c r="F35"/>
  <c r="G35" s="1"/>
  <c r="F39"/>
  <c r="G39" s="1"/>
  <c r="F24"/>
  <c r="G24" s="1"/>
  <c r="F40"/>
  <c r="G40" s="1"/>
  <c r="F37"/>
  <c r="G37" s="1"/>
  <c r="F32"/>
  <c r="G32" s="1"/>
  <c r="F23"/>
  <c r="G23" s="1"/>
  <c r="F41"/>
  <c r="G41" s="1"/>
  <c r="F34"/>
  <c r="G34" s="1"/>
  <c r="F27"/>
  <c r="G27" s="1"/>
  <c r="F15"/>
  <c r="G15" s="1"/>
  <c r="F33"/>
  <c r="G33" s="1"/>
  <c r="F38"/>
  <c r="G38" s="1"/>
  <c r="F22"/>
  <c r="G22" s="1"/>
  <c r="F44"/>
  <c r="G44" s="1"/>
  <c r="F20"/>
  <c r="G20" s="1"/>
  <c r="F13"/>
  <c r="G13" s="1"/>
  <c r="F12"/>
  <c r="G12" s="1"/>
  <c r="F31"/>
  <c r="G31" s="1"/>
  <c r="F19"/>
  <c r="G19" s="1"/>
  <c r="F18"/>
  <c r="G18" s="1"/>
  <c r="F28"/>
  <c r="G28" s="1"/>
  <c r="F36"/>
  <c r="G36" s="1"/>
  <c r="F16"/>
  <c r="G16" s="1"/>
  <c r="F14"/>
  <c r="G14" s="1"/>
  <c r="F30"/>
  <c r="G30" s="1"/>
  <c r="F10"/>
  <c r="G10" s="1"/>
  <c r="F42"/>
  <c r="G42" s="1"/>
  <c r="F17"/>
  <c r="G17" s="1"/>
  <c r="F26"/>
  <c r="G26" s="1"/>
  <c r="F43"/>
  <c r="G43" s="1"/>
  <c r="F11"/>
  <c r="G11" s="1"/>
  <c r="F25"/>
  <c r="G25" s="1"/>
  <c r="F11" i="64"/>
  <c r="G11" s="1"/>
  <c r="F39"/>
  <c r="G39" s="1"/>
  <c r="F15"/>
  <c r="G15" s="1"/>
  <c r="F12"/>
  <c r="G12" s="1"/>
  <c r="F41"/>
  <c r="G41" s="1"/>
  <c r="F33"/>
  <c r="G33" s="1"/>
  <c r="F10"/>
  <c r="G10" s="1"/>
  <c r="F18"/>
  <c r="G18" s="1"/>
  <c r="F32"/>
  <c r="G32" s="1"/>
  <c r="F47"/>
  <c r="G47" s="1"/>
  <c r="F27"/>
  <c r="G27" s="1"/>
  <c r="F23"/>
  <c r="G23" s="1"/>
  <c r="F49"/>
  <c r="G49" s="1"/>
  <c r="F31"/>
  <c r="G31" s="1"/>
  <c r="F45"/>
  <c r="G45" s="1"/>
  <c r="F44"/>
  <c r="G44" s="1"/>
  <c r="F25"/>
  <c r="G25" s="1"/>
  <c r="F16"/>
  <c r="G16" s="1"/>
  <c r="F30"/>
  <c r="G30" s="1"/>
  <c r="F38"/>
  <c r="G38" s="1"/>
  <c r="F14"/>
  <c r="G14" s="1"/>
  <c r="F29"/>
  <c r="G29" s="1"/>
  <c r="F37"/>
  <c r="G37" s="1"/>
  <c r="F43"/>
  <c r="G43" s="1"/>
  <c r="F21"/>
  <c r="G21" s="1"/>
  <c r="F46"/>
  <c r="G46" s="1"/>
  <c r="F24"/>
  <c r="G24" s="1"/>
  <c r="F17"/>
  <c r="G17" s="1"/>
  <c r="F19"/>
  <c r="G19" s="1"/>
  <c r="F13"/>
  <c r="G13" s="1"/>
  <c r="F35"/>
  <c r="G35" s="1"/>
  <c r="F40"/>
  <c r="G40" s="1"/>
  <c r="F34"/>
  <c r="G34" s="1"/>
  <c r="F42"/>
  <c r="G42" s="1"/>
  <c r="F22"/>
  <c r="G22" s="1"/>
  <c r="F26"/>
  <c r="G26" s="1"/>
  <c r="F28"/>
  <c r="G28" s="1"/>
  <c r="F20"/>
  <c r="G20" s="1"/>
  <c r="F48"/>
  <c r="G48" s="1"/>
  <c r="F25" i="1"/>
  <c r="G25" s="1"/>
  <c r="F27"/>
  <c r="G27" s="1"/>
  <c r="F14"/>
  <c r="G14" s="1"/>
  <c r="F13"/>
  <c r="G13" s="1"/>
  <c r="F23"/>
  <c r="G23" s="1"/>
  <c r="F28"/>
  <c r="G28" s="1"/>
  <c r="F20"/>
  <c r="G20" s="1"/>
  <c r="F18"/>
  <c r="G18" s="1"/>
  <c r="F31"/>
  <c r="G31" s="1"/>
  <c r="F19"/>
  <c r="G19" s="1"/>
  <c r="F34"/>
  <c r="G34" s="1"/>
  <c r="F36"/>
  <c r="G36" s="1"/>
  <c r="F26"/>
  <c r="G26" s="1"/>
  <c r="F29"/>
  <c r="G29" s="1"/>
  <c r="F24"/>
  <c r="G24" s="1"/>
  <c r="F32"/>
  <c r="G32" s="1"/>
  <c r="F10"/>
  <c r="G10" s="1"/>
  <c r="F17"/>
  <c r="G17" s="1"/>
  <c r="F15"/>
  <c r="G15" s="1"/>
  <c r="F35"/>
  <c r="G35" s="1"/>
  <c r="F16"/>
  <c r="G16" s="1"/>
  <c r="F12"/>
  <c r="G12" s="1"/>
  <c r="F33"/>
  <c r="G33" s="1"/>
  <c r="F11"/>
  <c r="G11" s="1"/>
  <c r="F68" i="58660"/>
  <c r="G68" s="1"/>
  <c r="E63"/>
  <c r="D63"/>
  <c r="C63"/>
  <c r="B63"/>
  <c r="A63"/>
  <c r="E51"/>
  <c r="D51"/>
  <c r="C51"/>
  <c r="B51"/>
  <c r="A51"/>
  <c r="F45"/>
  <c r="E40"/>
  <c r="D40"/>
  <c r="C40"/>
  <c r="B40"/>
  <c r="A40"/>
  <c r="E29"/>
  <c r="D29"/>
  <c r="C29"/>
  <c r="B29"/>
  <c r="A29"/>
  <c r="G23"/>
  <c r="E18"/>
  <c r="D18"/>
  <c r="C18"/>
  <c r="B18"/>
  <c r="A18"/>
  <c r="F27" l="1"/>
  <c r="F11"/>
  <c r="F12"/>
  <c r="F63"/>
  <c r="F29"/>
  <c r="F51"/>
  <c r="F40"/>
  <c r="E62" l="1"/>
  <c r="D62"/>
  <c r="C62"/>
  <c r="B62"/>
  <c r="A62"/>
  <c r="E61"/>
  <c r="D61"/>
  <c r="C61"/>
  <c r="B61"/>
  <c r="A61"/>
  <c r="F67"/>
  <c r="G67" s="1"/>
  <c r="F66"/>
  <c r="G66" s="1"/>
  <c r="F62" l="1"/>
  <c r="F21" i="1"/>
  <c r="G21" s="1"/>
  <c r="F22"/>
  <c r="G22" s="1"/>
  <c r="F18" i="58660" l="1"/>
  <c r="F56" l="1"/>
  <c r="G56" s="1"/>
  <c r="F22"/>
  <c r="A6" i="101"/>
  <c r="A6" i="110"/>
  <c r="A6" i="111"/>
  <c r="A6" i="58656"/>
  <c r="A6" i="64"/>
  <c r="J20" i="110" l="1"/>
  <c r="J19"/>
  <c r="J18"/>
  <c r="J17"/>
  <c r="J16"/>
  <c r="J15"/>
  <c r="J14"/>
  <c r="J13"/>
  <c r="J47" i="111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20" i="58656" l="1"/>
  <c r="F21" i="58660"/>
  <c r="G21" s="1"/>
  <c r="A6" l="1"/>
  <c r="G22" l="1"/>
  <c r="J38" i="58656" l="1"/>
  <c r="J39"/>
  <c r="J40"/>
  <c r="J41"/>
  <c r="J42"/>
  <c r="J43"/>
  <c r="J44"/>
  <c r="J37"/>
  <c r="E10" i="58660"/>
  <c r="D10"/>
  <c r="C10"/>
  <c r="B10"/>
  <c r="A10"/>
  <c r="F10" l="1"/>
  <c r="J12" i="110" l="1"/>
  <c r="J11"/>
  <c r="J10"/>
  <c r="J10" i="111"/>
  <c r="J36" i="58656"/>
  <c r="J35"/>
  <c r="J34"/>
  <c r="J33"/>
  <c r="J32"/>
  <c r="J31"/>
  <c r="J30"/>
  <c r="J29"/>
  <c r="J28"/>
  <c r="J27"/>
  <c r="J26"/>
  <c r="J25"/>
  <c r="J24"/>
  <c r="J23"/>
  <c r="J22"/>
  <c r="J21"/>
  <c r="J19"/>
  <c r="J18"/>
  <c r="J17"/>
  <c r="J16"/>
  <c r="J15"/>
  <c r="J14"/>
  <c r="J13"/>
  <c r="J12"/>
  <c r="J11"/>
  <c r="J10"/>
  <c r="F61" i="58660" l="1"/>
  <c r="J11" i="101" l="1"/>
  <c r="J10"/>
  <c r="J10" i="1"/>
  <c r="J10" i="64" l="1"/>
  <c r="A3" i="111" l="1"/>
  <c r="A3" i="58656" l="1"/>
  <c r="A4" i="58660" l="1"/>
  <c r="A7" i="110"/>
  <c r="A5"/>
  <c r="A3"/>
  <c r="A7" i="111"/>
  <c r="A5"/>
  <c r="A7" i="58656"/>
  <c r="A5"/>
  <c r="A7" i="64"/>
  <c r="A5"/>
  <c r="A4"/>
  <c r="A4" i="58656" s="1"/>
  <c r="A4" i="111" s="1"/>
  <c r="A4" i="110" s="1"/>
  <c r="A3" i="64"/>
  <c r="X13"/>
  <c r="W13"/>
  <c r="V13"/>
  <c r="X12"/>
  <c r="W12"/>
  <c r="V12"/>
  <c r="A3" i="58660"/>
  <c r="A5"/>
  <c r="A7"/>
  <c r="A28"/>
  <c r="B28"/>
  <c r="C28"/>
  <c r="D28"/>
  <c r="E28"/>
  <c r="A39"/>
  <c r="B39"/>
  <c r="C39"/>
  <c r="D39"/>
  <c r="E39"/>
  <c r="A49"/>
  <c r="B49"/>
  <c r="C49"/>
  <c r="D49"/>
  <c r="E49"/>
  <c r="A50"/>
  <c r="B50"/>
  <c r="C50"/>
  <c r="D50"/>
  <c r="E50"/>
  <c r="A3" i="101"/>
  <c r="A4"/>
  <c r="A5"/>
  <c r="A7"/>
  <c r="F50" i="58660" l="1"/>
  <c r="F49"/>
  <c r="F39"/>
  <c r="F28"/>
</calcChain>
</file>

<file path=xl/sharedStrings.xml><?xml version="1.0" encoding="utf-8"?>
<sst xmlns="http://schemas.openxmlformats.org/spreadsheetml/2006/main" count="1627" uniqueCount="327">
  <si>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</si>
  <si>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</si>
  <si>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</si>
  <si>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</si>
  <si>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</si>
  <si>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</si>
  <si>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</si>
  <si>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</si>
  <si>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--</t>
  </si>
  <si>
    <t>CLUB</t>
  </si>
  <si>
    <t>JUGADORA</t>
  </si>
  <si>
    <t>FECHA NAC</t>
  </si>
  <si>
    <t>EDAD</t>
  </si>
  <si>
    <t>SIN VENTAJA GENERAL</t>
  </si>
  <si>
    <t>F. NAC</t>
  </si>
  <si>
    <t>DESEMP</t>
  </si>
  <si>
    <t>Ult. 9 H.</t>
  </si>
  <si>
    <t>Ult. 6 H.</t>
  </si>
  <si>
    <t>Ult. 3 H.</t>
  </si>
  <si>
    <t>DAMAS CATEGORIA UNICA</t>
  </si>
  <si>
    <t>DOS VUELTAS DE 9 HOYOS MEDAL PLAY</t>
  </si>
  <si>
    <t>MID AMATEUR (Clases 1982 a 1996)</t>
  </si>
  <si>
    <t>CABALLEROS SENIOR (Clases 1962 a 1971)</t>
  </si>
  <si>
    <t>CABALLEROS PRE SENIOR (Clases 1972 a 1981)</t>
  </si>
  <si>
    <t>1° S.V.G.</t>
  </si>
  <si>
    <t>2° S.V.G.</t>
  </si>
  <si>
    <t>MID AMATEUR (Clases 1982 a 1996) GROSS</t>
  </si>
  <si>
    <t>2° N.M.A</t>
  </si>
  <si>
    <t>1° N.M.A</t>
  </si>
  <si>
    <t>CABALLEROS PRE SENIOR (Clases 1972 a 1981) GROSS</t>
  </si>
  <si>
    <t>2° S.V.P.S.</t>
  </si>
  <si>
    <t>1° N.P.S.</t>
  </si>
  <si>
    <t>CABALLEROS SENIOR (Clases 1962 a 1971) GROSS</t>
  </si>
  <si>
    <t>2° S.V.S.</t>
  </si>
  <si>
    <t>1° S.V.S.S.</t>
  </si>
  <si>
    <t>2° S.V.S.S.</t>
  </si>
  <si>
    <t>2° N.S.S.</t>
  </si>
  <si>
    <t>1° NETO</t>
  </si>
  <si>
    <t>2° NETO</t>
  </si>
  <si>
    <t>CABALLEROS SUPER SENIOR (Clases 1961 y Anteriores)</t>
  </si>
  <si>
    <t>CABALLEROS SUPER SENIOR (Clases 1961 y Anteriores) GROSS</t>
  </si>
  <si>
    <r>
      <t>MID AMATEUR (Clases 1982 a 1996)</t>
    </r>
    <r>
      <rPr>
        <b/>
        <sz val="12"/>
        <color rgb="FF00B050"/>
        <rFont val="Arial"/>
        <family val="2"/>
      </rPr>
      <t xml:space="preserve"> NETO</t>
    </r>
  </si>
  <si>
    <r>
      <t xml:space="preserve">CABALLEROS PRE SENIOR (Clases 1972 a 1981) </t>
    </r>
    <r>
      <rPr>
        <b/>
        <sz val="12"/>
        <color rgb="FF00B050"/>
        <rFont val="Arial"/>
        <family val="2"/>
      </rPr>
      <t>NETO</t>
    </r>
  </si>
  <si>
    <r>
      <t xml:space="preserve">CABALLEROS SENIOR (Clases 1962 a 1971) </t>
    </r>
    <r>
      <rPr>
        <b/>
        <sz val="12"/>
        <color rgb="FF00B050"/>
        <rFont val="Arial"/>
        <family val="2"/>
      </rPr>
      <t>NETO</t>
    </r>
  </si>
  <si>
    <r>
      <t xml:space="preserve">CABALLEROS SUPER SENIOR (Clases 1961 y Anteriores) </t>
    </r>
    <r>
      <rPr>
        <b/>
        <sz val="12"/>
        <color rgb="FF00B050"/>
        <rFont val="Arial"/>
        <family val="2"/>
      </rPr>
      <t>NETO</t>
    </r>
  </si>
  <si>
    <t>AZPIROZ CARLOS</t>
  </si>
  <si>
    <t>VGGC</t>
  </si>
  <si>
    <t>TGC</t>
  </si>
  <si>
    <t>MDPGC</t>
  </si>
  <si>
    <t>PINILLA SEBASTIAN</t>
  </si>
  <si>
    <t>MATTIA MARCELO</t>
  </si>
  <si>
    <t>STATI GASTON ALBERTO</t>
  </si>
  <si>
    <t>HEIZENREDER PABLO GUILLERMO</t>
  </si>
  <si>
    <t>QUINTANA FABIAN</t>
  </si>
  <si>
    <t>FERNANDEZ ARIEL JOSE</t>
  </si>
  <si>
    <t>STAMPONE MAURO EZEQUIEL</t>
  </si>
  <si>
    <t>RODRIGUES CRISTIAN ADOLFO</t>
  </si>
  <si>
    <t>RODRIGUES SERGIO ADRIAN</t>
  </si>
  <si>
    <t>MINUE PEDRO</t>
  </si>
  <si>
    <t>PONCE DE LEON OMAR</t>
  </si>
  <si>
    <t>MEYER ARANA CRISTIAN</t>
  </si>
  <si>
    <t>GIORGIO RUBEN HORACIO</t>
  </si>
  <si>
    <t>ARRUTI JOSE LUIS</t>
  </si>
  <si>
    <t>CROVA OSCAR</t>
  </si>
  <si>
    <t>BRISIGHELLI JAVIER JORGE</t>
  </si>
  <si>
    <t>DORREGO JUAN ENRIQUE</t>
  </si>
  <si>
    <t>GIMENEZ MARCHAL FACUNDO</t>
  </si>
  <si>
    <t>NGC</t>
  </si>
  <si>
    <t>CEGL</t>
  </si>
  <si>
    <t>EVTGC</t>
  </si>
  <si>
    <t>GCD</t>
  </si>
  <si>
    <t>SPGC</t>
  </si>
  <si>
    <t>CG</t>
  </si>
  <si>
    <t>ML</t>
  </si>
  <si>
    <t>BUSTAMANTE GONZALO</t>
  </si>
  <si>
    <t>LPSA</t>
  </si>
  <si>
    <t>VERELLEN FELIPE</t>
  </si>
  <si>
    <t>BIONDELLI MATIAS</t>
  </si>
  <si>
    <t>ALCARAZ MAXIMILIANO</t>
  </si>
  <si>
    <t>HERRERA VEGAS RAFAEL</t>
  </si>
  <si>
    <t xml:space="preserve">ZANETTA LEANDRO </t>
  </si>
  <si>
    <t>CSCPGB</t>
  </si>
  <si>
    <t>ZUBIZARRETA FERNANDO</t>
  </si>
  <si>
    <t>SANTAMARINA RAMON</t>
  </si>
  <si>
    <t>VERELLEN NICOLAS</t>
  </si>
  <si>
    <t>RODRIGUEZ JUAN LORENZO</t>
  </si>
  <si>
    <t>VENACIO LEANDRO</t>
  </si>
  <si>
    <t>MUGURUZA MANUEL</t>
  </si>
  <si>
    <t>SUAREZ MARTIN ARIEL</t>
  </si>
  <si>
    <t>CMDP</t>
  </si>
  <si>
    <t>SFILIO GERMAN DARIO</t>
  </si>
  <si>
    <t>PATTI SEBASTIAN</t>
  </si>
  <si>
    <t>ARANA RAMIRO</t>
  </si>
  <si>
    <t>SUAREZ ANIBAL</t>
  </si>
  <si>
    <t>TINEO FERNANDO</t>
  </si>
  <si>
    <t>RAMACCIOTTI GONZALO</t>
  </si>
  <si>
    <t>GONZALEZ ALBERTO</t>
  </si>
  <si>
    <t>VILLAMIL EZEQUIEL</t>
  </si>
  <si>
    <t>OLIVERI FERNANDO FABIAN</t>
  </si>
  <si>
    <t>SETZES OSCAR ANGEL</t>
  </si>
  <si>
    <t>SUEYRO JUAN MANUEL</t>
  </si>
  <si>
    <t>ARENAS SERGIO</t>
  </si>
  <si>
    <t>OCAMPO ADRIAN</t>
  </si>
  <si>
    <t xml:space="preserve">RAMIREZ MARCELO ANIBAL </t>
  </si>
  <si>
    <t>PALENCIA SERGIO</t>
  </si>
  <si>
    <t>ARAUJO GUILLERMO</t>
  </si>
  <si>
    <t>DOMINGUEZ CARLOS</t>
  </si>
  <si>
    <t>SIMONETTI CLAUDIO</t>
  </si>
  <si>
    <t>DALTO MARCELO FABIAN</t>
  </si>
  <si>
    <t>BOYNE DANIEL CESAR</t>
  </si>
  <si>
    <t>RIGHETTI ALEJANDRO</t>
  </si>
  <si>
    <t>BARRETO SERGIO ROBERTO</t>
  </si>
  <si>
    <t>KEIMEL JOSE ARMANDO</t>
  </si>
  <si>
    <t>ACOSTA JUAN DARIO</t>
  </si>
  <si>
    <t>ALTAMIRANO HUGO</t>
  </si>
  <si>
    <t>FILIBERTI RODOLFO JULIAN</t>
  </si>
  <si>
    <t xml:space="preserve">VENERE MARCELO </t>
  </si>
  <si>
    <t>MATIUCCI ROBERTO</t>
  </si>
  <si>
    <t xml:space="preserve">GIORGETTI JOSE OMAR </t>
  </si>
  <si>
    <t>CHRISTENSEN GUILLERMO</t>
  </si>
  <si>
    <t xml:space="preserve">COSULICH ESTEBAN </t>
  </si>
  <si>
    <t>BEPMALE LEONARDO</t>
  </si>
  <si>
    <t>MOLINA CLAUDIO CARLOS</t>
  </si>
  <si>
    <t>PAZ MANUEL CARLOS</t>
  </si>
  <si>
    <t>SUAREZ OSCAR JOSE</t>
  </si>
  <si>
    <t>LORENZANI CARLOS ALBERTO</t>
  </si>
  <si>
    <t>SFILIO ALFREDO DARIO</t>
  </si>
  <si>
    <t>DAMAS CATEGORIA SIN VENTAJA</t>
  </si>
  <si>
    <t>1° S.V.</t>
  </si>
  <si>
    <t>2° S.V.</t>
  </si>
  <si>
    <t>3° S.V.M.A.</t>
  </si>
  <si>
    <t>3° N.M.A</t>
  </si>
  <si>
    <t>3° S.V.P.S.</t>
  </si>
  <si>
    <t>3° S.V.S.</t>
  </si>
  <si>
    <t>3° N.S.</t>
  </si>
  <si>
    <t>3° S.V.S.S.</t>
  </si>
  <si>
    <t>3° S.V.</t>
  </si>
  <si>
    <t>3° NETO</t>
  </si>
  <si>
    <t>5° FECHA DE MAYORES</t>
  </si>
  <si>
    <t>SABADO 21 Y DOMINGO 22 DE AGOSTO DE 2021</t>
  </si>
  <si>
    <t>CARILO</t>
  </si>
  <si>
    <t>GOLF</t>
  </si>
  <si>
    <t>FEDERACION REGIONAL DE GOLF MAR Y SIERRAS</t>
  </si>
  <si>
    <t>5° FECHA DEL RANKING DE MAYORES</t>
  </si>
  <si>
    <t>SABADO 21 DE AGOSTO DE 2021</t>
  </si>
  <si>
    <t>HOYO 1</t>
  </si>
  <si>
    <t>LAMORTE ANTONIO SEBASTIAN</t>
  </si>
  <si>
    <t>PABON LUCAS</t>
  </si>
  <si>
    <t>ROTONDA RODRIGO</t>
  </si>
  <si>
    <t>CARLETTI SANTIAGO</t>
  </si>
  <si>
    <t>ZANETTA LEANDRO</t>
  </si>
  <si>
    <t>BOZZO LETICIA</t>
  </si>
  <si>
    <t>GONZALEZ GUSTAVO</t>
  </si>
  <si>
    <t>MAISONNAVE JUAN PABLO</t>
  </si>
  <si>
    <t>HERRERA VEGAS MARTIN</t>
  </si>
  <si>
    <t>PEREYRA IRAOLA NICOLAS</t>
  </si>
  <si>
    <t>JAURETCHE SANTIAGO</t>
  </si>
  <si>
    <t>JENSEN OSCAR IGNACIO</t>
  </si>
  <si>
    <t>LOUGE JUAN</t>
  </si>
  <si>
    <t>TOSCA DANIEL ALBERTO</t>
  </si>
  <si>
    <t>PASKVAN MARCOS</t>
  </si>
  <si>
    <t>HERRERA VEGAS LEONARDO</t>
  </si>
  <si>
    <t>PEÑALVA OSCAR</t>
  </si>
  <si>
    <t>GENTILI MIGUEL ALFREDO</t>
  </si>
  <si>
    <t>RODRIGUEZ MAURICIO IVAN</t>
  </si>
  <si>
    <t>RASMUSSEN ALFREDO</t>
  </si>
  <si>
    <t>GIORGETTI JOSE OMAR</t>
  </si>
  <si>
    <t>MATO EDUARDO ALBERTO</t>
  </si>
  <si>
    <t>NOGUER DIEGO</t>
  </si>
  <si>
    <t>MAUHOURAT RICARDO</t>
  </si>
  <si>
    <t>DOTTAVIO MARICIO ALEJANDRO</t>
  </si>
  <si>
    <t>PARADA GABRIELA</t>
  </si>
  <si>
    <t>FARINA ENRIQUE</t>
  </si>
  <si>
    <t>VENERE MARCELO</t>
  </si>
  <si>
    <t>PAGES PABLO MARIANO</t>
  </si>
  <si>
    <t>MARINGOLO ESTEBAN</t>
  </si>
  <si>
    <t>ACOSTA JUAN</t>
  </si>
  <si>
    <t>BOLY ALFREDO</t>
  </si>
  <si>
    <t>GIORGIO NICOLAS VICENTE</t>
  </si>
  <si>
    <t>GIORGIO SEBASTIAN</t>
  </si>
  <si>
    <t>MALVICA FRANCO</t>
  </si>
  <si>
    <t>IBARRA AITOR</t>
  </si>
  <si>
    <t>OLDANO GERONIMO</t>
  </si>
  <si>
    <t>PAILHE PEDRO</t>
  </si>
  <si>
    <t>BUSSIO JOAQUIN</t>
  </si>
  <si>
    <t>LOPEZ BISOGLIO FRANCISCO</t>
  </si>
  <si>
    <t>BENEITEZ CASTRO RODRIGO</t>
  </si>
  <si>
    <t>CROVO FACUNDO</t>
  </si>
  <si>
    <t>ALGARAÑAZ ASENCIO ALEJANDRO</t>
  </si>
  <si>
    <t>DI ROCCO TEODORO ABEL</t>
  </si>
  <si>
    <t>BARLETTA JUAN CARLOS</t>
  </si>
  <si>
    <t>LARRONDO CRISTINA ELISABET</t>
  </si>
  <si>
    <t>ROMERO MIGUEL</t>
  </si>
  <si>
    <t>CROVA ROBERTO DANIEL</t>
  </si>
  <si>
    <t>COSULICH ESTEBAN</t>
  </si>
  <si>
    <t>RODRIGUEZ JUAN JOSE</t>
  </si>
  <si>
    <t>CASANOVA MARIANO</t>
  </si>
  <si>
    <t>LORENZANI CARLOS</t>
  </si>
  <si>
    <t>VILLANUEVA SILVIA</t>
  </si>
  <si>
    <t>LEOFANTI LISANDRO NAHUEL</t>
  </si>
  <si>
    <t>TOBLER GASTON</t>
  </si>
  <si>
    <t>IGLESIAS JUAN CARLOS</t>
  </si>
  <si>
    <t xml:space="preserve">MITTON FABIO ANIBAL </t>
  </si>
  <si>
    <t>MENDEZ JUAN MANUEL</t>
  </si>
  <si>
    <t>SALERES MARIA LOURDES</t>
  </si>
  <si>
    <t>RIPANI CLAUDIA</t>
  </si>
  <si>
    <t>LOPEZ JUSTINA</t>
  </si>
  <si>
    <t>IALONARDI MONICA</t>
  </si>
  <si>
    <t>DIP VENTUREYRA GUSTAVO</t>
  </si>
  <si>
    <t>ORTALE MANUEL</t>
  </si>
  <si>
    <t>GAUNA VILMA EDITH</t>
  </si>
  <si>
    <t>BARTOLINI RAQUEL</t>
  </si>
  <si>
    <t>MANZANEL JUAN MANUEL</t>
  </si>
  <si>
    <t>OLMOS CARDENAS FACUNDO</t>
  </si>
  <si>
    <t>GIOIA ANDRES</t>
  </si>
  <si>
    <t>BAIMLER MIGUEL ANGEL</t>
  </si>
  <si>
    <t>IANNONE PASCUAL</t>
  </si>
  <si>
    <t>LAPORTILLA RUBEN ISMAEL</t>
  </si>
  <si>
    <t>DI FABRIZIO DANIEL</t>
  </si>
  <si>
    <t>RAMIREZ MARCELO ANIBAL</t>
  </si>
  <si>
    <t>ABAD FACUNDO</t>
  </si>
  <si>
    <t>DAVILA ALTUBE SEGUNDO CARLOS</t>
  </si>
  <si>
    <t>GIL RAMIRO</t>
  </si>
  <si>
    <t>LETCHE DOUMIC MARCELO IGNACIO</t>
  </si>
  <si>
    <t>BORDENAVE LEON</t>
  </si>
  <si>
    <t>STGC</t>
  </si>
  <si>
    <t>BERRO RIVAS MATIAS JUAN</t>
  </si>
  <si>
    <t xml:space="preserve">CASTELLANO ADRIAN </t>
  </si>
  <si>
    <t>MILANO RODRIGO JOSE</t>
  </si>
  <si>
    <t>FLORES MAXIMILIANO</t>
  </si>
  <si>
    <t>BENITEZ MARCOS EXEQUIEL</t>
  </si>
  <si>
    <t>ALTAMIRANO DAVID EMANUEL</t>
  </si>
  <si>
    <t>COUYOUPETROU SANTIAGO</t>
  </si>
  <si>
    <t>SUAREZ FELIPE DANIEL</t>
  </si>
  <si>
    <t>SANTOS MANUEL</t>
  </si>
  <si>
    <t>RODRIGUEZ NICOLAS</t>
  </si>
  <si>
    <t>FERNANDEZ PATRICIO JOSE</t>
  </si>
  <si>
    <t>MEDINA JORGE</t>
  </si>
  <si>
    <t>TASSARA JULIO MATIAS</t>
  </si>
  <si>
    <t>MAGNANI VULCANO AGUSTIN</t>
  </si>
  <si>
    <t>ZURZOLO GABRIEL</t>
  </si>
  <si>
    <t>MARTINEZ EZEQUIEL</t>
  </si>
  <si>
    <t>BURGOS JUAN CARLOS</t>
  </si>
  <si>
    <t>BORRELLI DANIEL IGNACIO</t>
  </si>
  <si>
    <t>SANCHEZ JAVIER</t>
  </si>
  <si>
    <t>BALBI GONZALO PABLO</t>
  </si>
  <si>
    <t>BOGARIN CESAR GUSTAVO</t>
  </si>
  <si>
    <t>BARBAGALLO DIEGO MATIAS</t>
  </si>
  <si>
    <t>STAMPONE JUAN ADOLFO</t>
  </si>
  <si>
    <t>LOUGE JUAN MARIA</t>
  </si>
  <si>
    <t>CORTI EDUARDO</t>
  </si>
  <si>
    <t xml:space="preserve">NUÑEZ SEGUNDO GUSTAVO </t>
  </si>
  <si>
    <t>FRANCISCO PABLO ESTEBAN</t>
  </si>
  <si>
    <t>DIAZ ADRIAN</t>
  </si>
  <si>
    <t>COX ANGEL NORBERTO</t>
  </si>
  <si>
    <t>BENITEZ GIOACHINI HEBERT LEONA</t>
  </si>
  <si>
    <t>MARTIN NESTOR</t>
  </si>
  <si>
    <t>MARINO CARLOS JUAN</t>
  </si>
  <si>
    <t>GCHCC</t>
  </si>
  <si>
    <t>VILAR ROUSSEAUX FERNANDO JORGE</t>
  </si>
  <si>
    <t>WALTER NESTOR RIVAS</t>
  </si>
  <si>
    <t>GARCIA RUBEN EDUARDO</t>
  </si>
  <si>
    <t>EIGUREN JOSE M.</t>
  </si>
  <si>
    <t>CHALULEU DANIEL</t>
  </si>
  <si>
    <t>PASOLINI CARLOS</t>
  </si>
  <si>
    <t>TOURIS MARCELO OSVALDO</t>
  </si>
  <si>
    <t>VALLONE DANIEL ERNESTO</t>
  </si>
  <si>
    <t>MONELOS GUILLERMO</t>
  </si>
  <si>
    <t xml:space="preserve">BARLETTA JUAN CARLOS </t>
  </si>
  <si>
    <t>COUYOUPETROU JORGE ALFREDO</t>
  </si>
  <si>
    <t xml:space="preserve">MENDEZ DANIEL </t>
  </si>
  <si>
    <t>ELICHIRIBEHETY EDGARDO</t>
  </si>
  <si>
    <t>GIAMBERNARDINO JOSE ALBERTO</t>
  </si>
  <si>
    <t>DIVINS EDWARD</t>
  </si>
  <si>
    <t>AVALOS MARIO ENRIQUE</t>
  </si>
  <si>
    <t>MUGUERZA CARLOS LORENZO</t>
  </si>
  <si>
    <t>RICCHEZZA ANTONIO OSVALDO</t>
  </si>
  <si>
    <t>TRABADELO OSCAR ALEJANDRO</t>
  </si>
  <si>
    <t>PAVON NAVARRO JOSE MARIA</t>
  </si>
  <si>
    <t>EZPELETA ALFREDO EDGARDO</t>
  </si>
  <si>
    <t>LAMARQUE GONZALO MARIA</t>
  </si>
  <si>
    <t>DE URTIAGA ALICIA</t>
  </si>
  <si>
    <t>GIACCIO CLAUDIA</t>
  </si>
  <si>
    <t>IALONARDI SILVIA MONICA</t>
  </si>
  <si>
    <t>VANZATO EMMA ELENA</t>
  </si>
  <si>
    <t>PANUNCIO MIRTA</t>
  </si>
  <si>
    <t>NAKAGOME TOMOKO</t>
  </si>
  <si>
    <t>D</t>
  </si>
  <si>
    <t>E</t>
  </si>
  <si>
    <t>S</t>
  </si>
  <si>
    <t>C</t>
  </si>
  <si>
    <t>R.6.6.b</t>
  </si>
  <si>
    <t>LAMORTE SEBASTIAN ANTONIO</t>
  </si>
  <si>
    <t>P</t>
  </si>
  <si>
    <t>T</t>
  </si>
  <si>
    <t>LANCIONI GERMAN</t>
  </si>
  <si>
    <t>3° S.V.G.</t>
  </si>
  <si>
    <t>DESIERTO</t>
  </si>
  <si>
    <t>1° S.V.P.S.</t>
  </si>
  <si>
    <t>3° N.P.S.</t>
  </si>
  <si>
    <t>ULT. 6 H.</t>
  </si>
  <si>
    <t>ULT. 3 H.</t>
  </si>
  <si>
    <t>HEIZENREDER PABLO</t>
  </si>
  <si>
    <t>Hoyos</t>
  </si>
  <si>
    <t>1° N.S.</t>
  </si>
  <si>
    <t>1° N.S.S.</t>
  </si>
  <si>
    <t>X</t>
  </si>
  <si>
    <t>-</t>
  </si>
  <si>
    <t>DOMINGO 22 DE AGOSTO DE 2021</t>
  </si>
  <si>
    <t>MENDEZ DANIEL</t>
  </si>
  <si>
    <t>RIVAS WALTER</t>
  </si>
  <si>
    <t>RESERVA CARILO</t>
  </si>
  <si>
    <t>DALTO MARCELO</t>
  </si>
  <si>
    <t>BARBAGALLO DIEGO</t>
  </si>
  <si>
    <t>BENITEZ GIOACHINI HEBERT</t>
  </si>
  <si>
    <t>STAMPONE MAURO</t>
  </si>
  <si>
    <t>COUYOUPETROU JORG</t>
  </si>
  <si>
    <t>CASTELLANO ADRIAN</t>
  </si>
  <si>
    <t>GIAMBERARDINO JOSE</t>
  </si>
  <si>
    <t>ELICHIRIBEHETY EDG</t>
  </si>
  <si>
    <t>GARCIA RUBEN</t>
  </si>
  <si>
    <t>TRABADELO OSCAR</t>
  </si>
  <si>
    <t>PAVON NAVARRO JOS</t>
  </si>
  <si>
    <t>BURGOS JUAN C</t>
  </si>
  <si>
    <t>BOGARIN CESAR</t>
  </si>
  <si>
    <t>MUGUERZA CARLOS</t>
  </si>
  <si>
    <t>BORRELLI DANIEL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</si>
</sst>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yy;@"/>
    <numFmt numFmtId="165" formatCode="[$-2C0A]General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5"/>
      <color rgb="FF0000FF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sz val="10"/>
      <name val="Arial"/>
      <family val="2"/>
    </font>
    <font>
      <b/>
      <sz val="18"/>
      <color indexed="9"/>
      <name val="Arial"/>
      <family val="2"/>
    </font>
    <font>
      <sz val="18"/>
      <name val="Arial"/>
      <family val="2"/>
    </font>
    <font>
      <b/>
      <u/>
      <sz val="10"/>
      <color indexed="10"/>
      <name val="Arial"/>
      <family val="2"/>
    </font>
    <font>
      <b/>
      <sz val="12"/>
      <color rgb="FF00B050"/>
      <name val="Arial"/>
      <family val="2"/>
    </font>
    <font>
      <sz val="10"/>
      <color theme="1"/>
      <name val="Calibri"/>
      <family val="2"/>
      <scheme val="minor"/>
    </font>
    <font>
      <sz val="10"/>
      <name val="Wingdings 2"/>
      <family val="1"/>
      <charset val="2"/>
    </font>
    <font>
      <b/>
      <u/>
      <sz val="20"/>
      <name val="Arial"/>
      <family val="2"/>
    </font>
    <font>
      <sz val="25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8"/>
      <color indexed="1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5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3" fillId="0" borderId="0"/>
    <xf numFmtId="0" fontId="23" fillId="0" borderId="0"/>
    <xf numFmtId="0" fontId="13" fillId="0" borderId="0"/>
    <xf numFmtId="0" fontId="1" fillId="0" borderId="0"/>
    <xf numFmtId="165" fontId="24" fillId="0" borderId="0"/>
    <xf numFmtId="43" fontId="13" fillId="0" borderId="0" applyFont="0" applyFill="0" applyBorder="0" applyAlignment="0" applyProtection="0"/>
    <xf numFmtId="0" fontId="25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1" fillId="0" borderId="0" xfId="0" applyNumberFormat="1" applyFont="1"/>
    <xf numFmtId="0" fontId="12" fillId="0" borderId="0" xfId="0" applyFont="1"/>
    <xf numFmtId="0" fontId="14" fillId="0" borderId="3" xfId="0" applyFont="1" applyFill="1" applyBorder="1"/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19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4" xfId="0" applyFont="1" applyFill="1" applyBorder="1"/>
    <xf numFmtId="0" fontId="4" fillId="0" borderId="6" xfId="0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164" fontId="2" fillId="0" borderId="0" xfId="0" applyNumberFormat="1" applyFont="1"/>
    <xf numFmtId="164" fontId="4" fillId="0" borderId="6" xfId="0" applyNumberFormat="1" applyFont="1" applyBorder="1" applyAlignment="1">
      <alignment horizontal="center"/>
    </xf>
    <xf numFmtId="164" fontId="12" fillId="0" borderId="8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3" fillId="0" borderId="0" xfId="0" applyFont="1"/>
    <xf numFmtId="0" fontId="16" fillId="0" borderId="2" xfId="0" quotePrefix="1" applyFont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27" fillId="0" borderId="0" xfId="0" applyFont="1"/>
    <xf numFmtId="0" fontId="19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5" fillId="0" borderId="2" xfId="0" quotePrefix="1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30" fillId="0" borderId="0" xfId="0" applyFont="1"/>
    <xf numFmtId="0" fontId="31" fillId="0" borderId="0" xfId="0" applyFont="1"/>
    <xf numFmtId="0" fontId="31" fillId="0" borderId="0" xfId="0" applyFont="1" applyFill="1" applyBorder="1"/>
    <xf numFmtId="0" fontId="2" fillId="0" borderId="0" xfId="0" applyFont="1" applyFill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3" fillId="0" borderId="0" xfId="0" applyFont="1"/>
    <xf numFmtId="0" fontId="19" fillId="0" borderId="0" xfId="0" applyFont="1" applyFill="1" applyAlignment="1">
      <alignment horizontal="center"/>
    </xf>
    <xf numFmtId="0" fontId="0" fillId="0" borderId="0" xfId="0" applyBorder="1"/>
    <xf numFmtId="20" fontId="19" fillId="0" borderId="16" xfId="0" applyNumberFormat="1" applyFont="1" applyFill="1" applyBorder="1" applyAlignment="1">
      <alignment horizontal="center"/>
    </xf>
    <xf numFmtId="0" fontId="13" fillId="0" borderId="4" xfId="0" applyFont="1" applyFill="1" applyBorder="1"/>
    <xf numFmtId="0" fontId="13" fillId="0" borderId="3" xfId="0" applyFont="1" applyFill="1" applyBorder="1"/>
    <xf numFmtId="0" fontId="13" fillId="0" borderId="8" xfId="0" applyFont="1" applyFill="1" applyBorder="1"/>
    <xf numFmtId="0" fontId="13" fillId="0" borderId="17" xfId="0" applyFont="1" applyFill="1" applyBorder="1"/>
    <xf numFmtId="0" fontId="13" fillId="0" borderId="3" xfId="0" applyFont="1" applyFill="1" applyBorder="1" applyAlignment="1"/>
    <xf numFmtId="20" fontId="19" fillId="0" borderId="18" xfId="0" applyNumberFormat="1" applyFont="1" applyFill="1" applyBorder="1" applyAlignment="1">
      <alignment horizontal="center"/>
    </xf>
    <xf numFmtId="0" fontId="13" fillId="0" borderId="12" xfId="0" applyFont="1" applyFill="1" applyBorder="1"/>
    <xf numFmtId="0" fontId="13" fillId="0" borderId="19" xfId="0" applyFont="1" applyFill="1" applyBorder="1"/>
    <xf numFmtId="0" fontId="13" fillId="0" borderId="13" xfId="0" applyFont="1" applyFill="1" applyBorder="1"/>
    <xf numFmtId="0" fontId="38" fillId="9" borderId="1" xfId="0" applyFont="1" applyFill="1" applyBorder="1" applyAlignment="1">
      <alignment horizontal="center"/>
    </xf>
    <xf numFmtId="20" fontId="19" fillId="4" borderId="16" xfId="0" applyNumberFormat="1" applyFont="1" applyFill="1" applyBorder="1" applyAlignment="1">
      <alignment horizontal="center"/>
    </xf>
    <xf numFmtId="0" fontId="40" fillId="4" borderId="17" xfId="0" applyFont="1" applyFill="1" applyBorder="1"/>
    <xf numFmtId="0" fontId="40" fillId="4" borderId="3" xfId="0" applyFont="1" applyFill="1" applyBorder="1"/>
    <xf numFmtId="0" fontId="4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7" fillId="8" borderId="10" xfId="0" applyFont="1" applyFill="1" applyBorder="1" applyAlignment="1">
      <alignment horizontal="center"/>
    </xf>
    <xf numFmtId="0" fontId="37" fillId="8" borderId="14" xfId="0" applyFont="1" applyFill="1" applyBorder="1" applyAlignment="1">
      <alignment horizontal="center"/>
    </xf>
    <xf numFmtId="0" fontId="37" fillId="8" borderId="15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5" fillId="6" borderId="10" xfId="0" applyFont="1" applyFill="1" applyBorder="1" applyAlignment="1">
      <alignment horizontal="center"/>
    </xf>
    <xf numFmtId="0" fontId="35" fillId="6" borderId="9" xfId="0" applyFont="1" applyFill="1" applyBorder="1" applyAlignment="1">
      <alignment horizontal="center"/>
    </xf>
    <xf numFmtId="0" fontId="35" fillId="6" borderId="6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14" fontId="0" fillId="0" borderId="0" xfId="0" applyNumberFormat="1"/>
    <xf numFmtId="0" fontId="7" fillId="0" borderId="2" xfId="0" quotePrefix="1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/>
    </xf>
    <xf numFmtId="0" fontId="6" fillId="0" borderId="12" xfId="0" applyFont="1" applyFill="1" applyBorder="1"/>
    <xf numFmtId="0" fontId="11" fillId="0" borderId="20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0" xfId="0" quotePrefix="1" applyFont="1" applyFill="1" applyBorder="1" applyAlignment="1">
      <alignment horizontal="center"/>
    </xf>
    <xf numFmtId="0" fontId="5" fillId="0" borderId="21" xfId="0" quotePrefix="1" applyFont="1" applyFill="1" applyBorder="1" applyAlignment="1">
      <alignment horizontal="center"/>
    </xf>
    <xf numFmtId="164" fontId="12" fillId="0" borderId="13" xfId="0" applyNumberFormat="1" applyFont="1" applyFill="1" applyBorder="1" applyAlignment="1">
      <alignment horizontal="center"/>
    </xf>
    <xf numFmtId="0" fontId="6" fillId="10" borderId="4" xfId="0" applyFont="1" applyFill="1" applyBorder="1"/>
    <xf numFmtId="0" fontId="7" fillId="4" borderId="2" xfId="0" applyFont="1" applyFill="1" applyBorder="1" applyAlignment="1">
      <alignment horizontal="center"/>
    </xf>
    <xf numFmtId="0" fontId="19" fillId="12" borderId="1" xfId="0" applyFont="1" applyFill="1" applyBorder="1" applyAlignment="1">
      <alignment horizontal="center"/>
    </xf>
    <xf numFmtId="0" fontId="19" fillId="13" borderId="1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15" fillId="0" borderId="2" xfId="0" quotePrefix="1" applyFont="1" applyBorder="1" applyAlignment="1">
      <alignment horizontal="center"/>
    </xf>
    <xf numFmtId="0" fontId="14" fillId="0" borderId="3" xfId="0" quotePrefix="1" applyFont="1" applyFill="1" applyBorder="1"/>
    <xf numFmtId="0" fontId="41" fillId="0" borderId="3" xfId="0" applyFont="1" applyBorder="1" applyAlignment="1">
      <alignment horizontal="center"/>
    </xf>
    <xf numFmtId="0" fontId="41" fillId="5" borderId="3" xfId="0" applyFon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19" fillId="13" borderId="1" xfId="0" applyFont="1" applyFill="1" applyBorder="1"/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7" fillId="13" borderId="1" xfId="0" applyFont="1" applyFill="1" applyBorder="1"/>
    <xf numFmtId="0" fontId="42" fillId="12" borderId="7" xfId="0" applyFont="1" applyFill="1" applyBorder="1" applyAlignment="1">
      <alignment horizontal="center"/>
    </xf>
    <xf numFmtId="0" fontId="17" fillId="12" borderId="1" xfId="0" applyFont="1" applyFill="1" applyBorder="1"/>
    <xf numFmtId="0" fontId="17" fillId="13" borderId="1" xfId="0" applyFont="1" applyFill="1" applyBorder="1" applyAlignment="1">
      <alignment horizontal="center"/>
    </xf>
    <xf numFmtId="0" fontId="17" fillId="12" borderId="1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43" fillId="4" borderId="4" xfId="0" applyFont="1" applyFill="1" applyBorder="1"/>
    <xf numFmtId="0" fontId="5" fillId="0" borderId="2" xfId="0" quotePrefix="1" applyFont="1" applyFill="1" applyBorder="1" applyAlignment="1">
      <alignment horizontal="center"/>
    </xf>
    <xf numFmtId="0" fontId="39" fillId="0" borderId="21" xfId="0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3" fillId="0" borderId="22" xfId="0" applyFont="1" applyFill="1" applyBorder="1"/>
    <xf numFmtId="0" fontId="13" fillId="0" borderId="23" xfId="0" applyFont="1" applyFill="1" applyBorder="1"/>
    <xf numFmtId="0" fontId="13" fillId="0" borderId="24" xfId="0" applyFont="1" applyFill="1" applyBorder="1"/>
    <xf numFmtId="0" fontId="0" fillId="0" borderId="8" xfId="0" applyBorder="1"/>
    <xf numFmtId="0" fontId="0" fillId="0" borderId="4" xfId="0" applyBorder="1"/>
  </cellXfs>
  <cellStyles count="8">
    <cellStyle name="Excel Built-in Normal" xfId="2"/>
    <cellStyle name="Excel Built-in Normal 2" xfId="5"/>
    <cellStyle name="Millares 2" xfId="6"/>
    <cellStyle name="Normal" xfId="0" builtinId="0"/>
    <cellStyle name="Normal 2" xfId="1"/>
    <cellStyle name="Normal 2 2" xfId="3"/>
    <cellStyle name="Normal 3" xfId="4"/>
    <cellStyle name="Normal 4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rarios%20CG%2021%20y%2022-08-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RARIOS MAYORES SABADO"/>
      <sheetName val="HORARIOS MAYORES DOMINGO"/>
    </sheetNames>
    <sheetDataSet>
      <sheetData sheetId="0">
        <row r="1">
          <cell r="A1" t="str">
            <v>CARILO</v>
          </cell>
        </row>
        <row r="2">
          <cell r="A2" t="str">
            <v>GOLF</v>
          </cell>
        </row>
        <row r="4">
          <cell r="A4" t="str">
            <v>5° FECHA DEL RANKING DE MAYORES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7"/>
  <sheetViews>
    <sheetView tabSelected="1" zoomScale="70" zoomScaleNormal="70" workbookViewId="0">
      <selection sqref="A1:G1"/>
    </sheetView>
  </sheetViews>
  <sheetFormatPr baseColWidth="10" defaultRowHeight="18.75"/>
  <cols>
    <col min="1" max="1" width="32.7109375" style="1" customWidth="1"/>
    <col min="2" max="2" width="9.7109375" style="1" customWidth="1"/>
    <col min="3" max="7" width="6.7109375" style="2" customWidth="1"/>
    <col min="8" max="8" width="12.85546875" style="29" customWidth="1"/>
    <col min="9" max="9" width="13" style="1" customWidth="1"/>
    <col min="10" max="10" width="11.42578125" style="46" customWidth="1"/>
    <col min="11" max="16384" width="11.42578125" style="1"/>
  </cols>
  <sheetData>
    <row r="1" spans="1:10" ht="30.75">
      <c r="A1" s="70" t="s">
        <v>6</v>
      </c>
      <c r="B1" s="70"/>
      <c r="C1" s="70"/>
      <c r="D1" s="70"/>
      <c r="E1" s="70"/>
      <c r="F1" s="70"/>
      <c r="G1" s="70"/>
    </row>
    <row r="2" spans="1:10" ht="30.75">
      <c r="A2" s="70" t="s">
        <v>7</v>
      </c>
      <c r="B2" s="70"/>
      <c r="C2" s="70"/>
      <c r="D2" s="70"/>
      <c r="E2" s="70"/>
      <c r="F2" s="70"/>
      <c r="G2" s="70"/>
    </row>
    <row r="3" spans="1:10" ht="25.5">
      <c r="A3" s="73" t="s">
        <v>140</v>
      </c>
      <c r="B3" s="73"/>
      <c r="C3" s="73"/>
      <c r="D3" s="73"/>
      <c r="E3" s="73"/>
      <c r="F3" s="73"/>
      <c r="G3" s="73"/>
    </row>
    <row r="4" spans="1:10" ht="25.5">
      <c r="A4" s="73" t="s">
        <v>141</v>
      </c>
      <c r="B4" s="73"/>
      <c r="C4" s="73"/>
      <c r="D4" s="73"/>
      <c r="E4" s="73"/>
      <c r="F4" s="73"/>
      <c r="G4" s="73"/>
    </row>
    <row r="5" spans="1:10" ht="20.25">
      <c r="A5" s="71" t="s">
        <v>138</v>
      </c>
      <c r="B5" s="71"/>
      <c r="C5" s="71"/>
      <c r="D5" s="71"/>
      <c r="E5" s="71"/>
      <c r="F5" s="71"/>
      <c r="G5" s="71"/>
    </row>
    <row r="6" spans="1:10" ht="19.5">
      <c r="A6" s="72" t="s">
        <v>20</v>
      </c>
      <c r="B6" s="72"/>
      <c r="C6" s="72"/>
      <c r="D6" s="72"/>
      <c r="E6" s="72"/>
      <c r="F6" s="72"/>
      <c r="G6" s="72"/>
    </row>
    <row r="7" spans="1:10" ht="20.25" thickBot="1">
      <c r="A7" s="74" t="s">
        <v>139</v>
      </c>
      <c r="B7" s="74"/>
      <c r="C7" s="74"/>
      <c r="D7" s="74"/>
      <c r="E7" s="74"/>
      <c r="F7" s="74"/>
      <c r="G7" s="74"/>
    </row>
    <row r="8" spans="1:10" ht="20.25" thickBot="1">
      <c r="A8" s="67" t="s">
        <v>21</v>
      </c>
      <c r="B8" s="68"/>
      <c r="C8" s="68"/>
      <c r="D8" s="68"/>
      <c r="E8" s="68"/>
      <c r="F8" s="68"/>
      <c r="G8" s="69"/>
    </row>
    <row r="9" spans="1:10" s="3" customFormat="1" ht="20.25" thickBot="1">
      <c r="A9" s="4" t="s">
        <v>0</v>
      </c>
      <c r="B9" s="5" t="s">
        <v>9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0" t="s">
        <v>14</v>
      </c>
      <c r="I9" s="1"/>
      <c r="J9" s="47" t="s">
        <v>15</v>
      </c>
    </row>
    <row r="10" spans="1:10" ht="20.25" thickBot="1">
      <c r="A10" s="25" t="s">
        <v>183</v>
      </c>
      <c r="B10" s="6" t="s">
        <v>67</v>
      </c>
      <c r="C10" s="7">
        <v>-2</v>
      </c>
      <c r="D10" s="8">
        <v>37</v>
      </c>
      <c r="E10" s="8">
        <v>35</v>
      </c>
      <c r="F10" s="108">
        <f>SUM(D10+E10)</f>
        <v>72</v>
      </c>
      <c r="G10" s="34">
        <f>(F10-C10)</f>
        <v>74</v>
      </c>
      <c r="H10" s="31">
        <v>32333</v>
      </c>
      <c r="I10" s="37" t="s">
        <v>24</v>
      </c>
      <c r="J10" s="48">
        <f t="shared" ref="J10:J36" si="0">(E10-C10*0.5)</f>
        <v>36</v>
      </c>
    </row>
    <row r="11" spans="1:10" ht="20.25" thickBot="1">
      <c r="A11" s="25" t="s">
        <v>147</v>
      </c>
      <c r="B11" s="6" t="s">
        <v>75</v>
      </c>
      <c r="C11" s="7">
        <v>-1</v>
      </c>
      <c r="D11" s="8">
        <v>35</v>
      </c>
      <c r="E11" s="8">
        <v>37</v>
      </c>
      <c r="F11" s="108">
        <f>SUM(D11+E11)</f>
        <v>72</v>
      </c>
      <c r="G11" s="34">
        <f>(F11-C11)</f>
        <v>73</v>
      </c>
      <c r="H11" s="31">
        <v>34117</v>
      </c>
      <c r="I11" s="37" t="s">
        <v>25</v>
      </c>
      <c r="J11" s="48">
        <f t="shared" si="0"/>
        <v>37.5</v>
      </c>
    </row>
    <row r="12" spans="1:10" ht="20.25" thickBot="1">
      <c r="A12" s="25" t="s">
        <v>148</v>
      </c>
      <c r="B12" s="6" t="s">
        <v>47</v>
      </c>
      <c r="C12" s="7">
        <v>0</v>
      </c>
      <c r="D12" s="8">
        <v>39</v>
      </c>
      <c r="E12" s="8">
        <v>37</v>
      </c>
      <c r="F12" s="111">
        <f>SUM(D12+E12)</f>
        <v>76</v>
      </c>
      <c r="G12" s="34">
        <f>(F12-C12)</f>
        <v>76</v>
      </c>
      <c r="H12" s="31">
        <v>33552</v>
      </c>
      <c r="I12" s="110" t="s">
        <v>130</v>
      </c>
      <c r="J12" s="48">
        <f t="shared" si="0"/>
        <v>37</v>
      </c>
    </row>
    <row r="13" spans="1:10" ht="20.25" thickBot="1">
      <c r="A13" s="25" t="s">
        <v>237</v>
      </c>
      <c r="B13" s="6" t="s">
        <v>72</v>
      </c>
      <c r="C13" s="7">
        <v>6</v>
      </c>
      <c r="D13" s="8">
        <v>39</v>
      </c>
      <c r="E13" s="8">
        <v>39</v>
      </c>
      <c r="F13" s="8">
        <f>SUM(D13+E13)</f>
        <v>78</v>
      </c>
      <c r="G13" s="125">
        <f>(F13-C13)</f>
        <v>72</v>
      </c>
      <c r="H13" s="31">
        <v>30559</v>
      </c>
      <c r="I13" s="109" t="s">
        <v>131</v>
      </c>
      <c r="J13" s="48">
        <f t="shared" si="0"/>
        <v>36</v>
      </c>
    </row>
    <row r="14" spans="1:10" ht="19.5">
      <c r="A14" s="25" t="s">
        <v>238</v>
      </c>
      <c r="B14" s="6" t="s">
        <v>73</v>
      </c>
      <c r="C14" s="7">
        <v>-2</v>
      </c>
      <c r="D14" s="8">
        <v>39</v>
      </c>
      <c r="E14" s="8">
        <v>39</v>
      </c>
      <c r="F14" s="8">
        <f>SUM(D14+E14)</f>
        <v>78</v>
      </c>
      <c r="G14" s="34">
        <f>(F14-C14)</f>
        <v>80</v>
      </c>
      <c r="H14" s="31">
        <v>30469</v>
      </c>
      <c r="J14" s="48">
        <f t="shared" si="0"/>
        <v>40</v>
      </c>
    </row>
    <row r="15" spans="1:10" ht="19.5">
      <c r="A15" s="25" t="s">
        <v>221</v>
      </c>
      <c r="B15" s="6" t="s">
        <v>48</v>
      </c>
      <c r="C15" s="7">
        <v>2</v>
      </c>
      <c r="D15" s="8">
        <v>40</v>
      </c>
      <c r="E15" s="8">
        <v>39</v>
      </c>
      <c r="F15" s="8">
        <f>SUM(D15+E15)</f>
        <v>79</v>
      </c>
      <c r="G15" s="34">
        <f>(F15-C15)</f>
        <v>77</v>
      </c>
      <c r="H15" s="31">
        <v>33380</v>
      </c>
      <c r="J15" s="48">
        <f t="shared" si="0"/>
        <v>38</v>
      </c>
    </row>
    <row r="16" spans="1:10" ht="19.5">
      <c r="A16" s="25" t="s">
        <v>149</v>
      </c>
      <c r="B16" s="6" t="s">
        <v>47</v>
      </c>
      <c r="C16" s="7">
        <v>6</v>
      </c>
      <c r="D16" s="8">
        <v>40</v>
      </c>
      <c r="E16" s="8">
        <v>41</v>
      </c>
      <c r="F16" s="8">
        <f>SUM(D16+E16)</f>
        <v>81</v>
      </c>
      <c r="G16" s="34">
        <f>(F16-C16)</f>
        <v>75</v>
      </c>
      <c r="H16" s="31">
        <v>33534</v>
      </c>
      <c r="J16" s="48">
        <f t="shared" si="0"/>
        <v>38</v>
      </c>
    </row>
    <row r="17" spans="1:10" ht="19.5">
      <c r="A17" s="25" t="s">
        <v>184</v>
      </c>
      <c r="B17" s="6" t="s">
        <v>67</v>
      </c>
      <c r="C17" s="7">
        <v>3</v>
      </c>
      <c r="D17" s="8">
        <v>40</v>
      </c>
      <c r="E17" s="8">
        <v>43</v>
      </c>
      <c r="F17" s="8">
        <f>SUM(D17+E17)</f>
        <v>83</v>
      </c>
      <c r="G17" s="34">
        <f>(F17-C17)</f>
        <v>80</v>
      </c>
      <c r="H17" s="31">
        <v>32345</v>
      </c>
      <c r="J17" s="48">
        <f t="shared" si="0"/>
        <v>41.5</v>
      </c>
    </row>
    <row r="18" spans="1:10" ht="19.5">
      <c r="A18" s="25" t="s">
        <v>232</v>
      </c>
      <c r="B18" s="6" t="s">
        <v>46</v>
      </c>
      <c r="C18" s="7">
        <v>11</v>
      </c>
      <c r="D18" s="8">
        <v>42</v>
      </c>
      <c r="E18" s="8">
        <v>42</v>
      </c>
      <c r="F18" s="8">
        <f>SUM(D18+E18)</f>
        <v>84</v>
      </c>
      <c r="G18" s="34">
        <f>(F18-C18)</f>
        <v>73</v>
      </c>
      <c r="H18" s="31">
        <v>31223</v>
      </c>
      <c r="J18" s="48">
        <f t="shared" si="0"/>
        <v>36.5</v>
      </c>
    </row>
    <row r="19" spans="1:10" ht="19.5">
      <c r="A19" s="25" t="s">
        <v>179</v>
      </c>
      <c r="B19" s="6" t="s">
        <v>48</v>
      </c>
      <c r="C19" s="7">
        <v>5</v>
      </c>
      <c r="D19" s="8">
        <v>44</v>
      </c>
      <c r="E19" s="8">
        <v>41</v>
      </c>
      <c r="F19" s="8">
        <f>SUM(D19+E19)</f>
        <v>85</v>
      </c>
      <c r="G19" s="34">
        <f>(F19-C19)</f>
        <v>80</v>
      </c>
      <c r="H19" s="31">
        <v>31329</v>
      </c>
      <c r="J19" s="48">
        <f t="shared" si="0"/>
        <v>38.5</v>
      </c>
    </row>
    <row r="20" spans="1:10" ht="19.5">
      <c r="A20" s="25" t="s">
        <v>233</v>
      </c>
      <c r="B20" s="6" t="s">
        <v>46</v>
      </c>
      <c r="C20" s="7">
        <v>1</v>
      </c>
      <c r="D20" s="8">
        <v>42</v>
      </c>
      <c r="E20" s="8">
        <v>43</v>
      </c>
      <c r="F20" s="8">
        <f>SUM(D20+E20)</f>
        <v>85</v>
      </c>
      <c r="G20" s="34">
        <f>(F20-C20)</f>
        <v>84</v>
      </c>
      <c r="H20" s="31">
        <v>31195</v>
      </c>
      <c r="J20" s="48">
        <f t="shared" si="0"/>
        <v>42.5</v>
      </c>
    </row>
    <row r="21" spans="1:10" ht="19.5">
      <c r="A21" s="25" t="s">
        <v>223</v>
      </c>
      <c r="B21" s="6" t="s">
        <v>48</v>
      </c>
      <c r="C21" s="7">
        <v>3</v>
      </c>
      <c r="D21" s="8">
        <v>41</v>
      </c>
      <c r="E21" s="8">
        <v>45</v>
      </c>
      <c r="F21" s="8">
        <f>SUM(D21+E21)</f>
        <v>86</v>
      </c>
      <c r="G21" s="34">
        <f>(F21-C21)</f>
        <v>83</v>
      </c>
      <c r="H21" s="31">
        <v>35229</v>
      </c>
      <c r="J21" s="48">
        <f t="shared" si="0"/>
        <v>43.5</v>
      </c>
    </row>
    <row r="22" spans="1:10" ht="19.5">
      <c r="A22" s="25" t="s">
        <v>222</v>
      </c>
      <c r="B22" s="6" t="s">
        <v>48</v>
      </c>
      <c r="C22" s="7">
        <v>3</v>
      </c>
      <c r="D22" s="8">
        <v>41</v>
      </c>
      <c r="E22" s="8">
        <v>47</v>
      </c>
      <c r="F22" s="8">
        <f>SUM(D22+E22)</f>
        <v>88</v>
      </c>
      <c r="G22" s="34">
        <f>(F22-C22)</f>
        <v>85</v>
      </c>
      <c r="H22" s="31">
        <v>35006</v>
      </c>
      <c r="J22" s="48">
        <f t="shared" si="0"/>
        <v>45.5</v>
      </c>
    </row>
    <row r="23" spans="1:10" ht="19.5">
      <c r="A23" s="25" t="s">
        <v>236</v>
      </c>
      <c r="B23" s="6" t="s">
        <v>46</v>
      </c>
      <c r="C23" s="7">
        <v>6</v>
      </c>
      <c r="D23" s="8">
        <v>49</v>
      </c>
      <c r="E23" s="8">
        <v>40</v>
      </c>
      <c r="F23" s="8">
        <f>SUM(D23+E23)</f>
        <v>89</v>
      </c>
      <c r="G23" s="34">
        <f>(F23-C23)</f>
        <v>83</v>
      </c>
      <c r="H23" s="31">
        <v>30789</v>
      </c>
      <c r="J23" s="48">
        <f t="shared" si="0"/>
        <v>37</v>
      </c>
    </row>
    <row r="24" spans="1:10" ht="19.5">
      <c r="A24" s="25" t="s">
        <v>195</v>
      </c>
      <c r="B24" s="6" t="s">
        <v>71</v>
      </c>
      <c r="C24" s="7">
        <v>7</v>
      </c>
      <c r="D24" s="8">
        <v>44</v>
      </c>
      <c r="E24" s="8">
        <v>46</v>
      </c>
      <c r="F24" s="8">
        <f>SUM(D24+E24)</f>
        <v>90</v>
      </c>
      <c r="G24" s="34">
        <f>(F24-C24)</f>
        <v>83</v>
      </c>
      <c r="H24" s="31">
        <v>31976</v>
      </c>
      <c r="J24" s="48">
        <f t="shared" si="0"/>
        <v>42.5</v>
      </c>
    </row>
    <row r="25" spans="1:10" ht="19.5">
      <c r="A25" s="25" t="s">
        <v>292</v>
      </c>
      <c r="B25" s="6" t="s">
        <v>72</v>
      </c>
      <c r="C25" s="7">
        <v>11</v>
      </c>
      <c r="D25" s="8">
        <v>48</v>
      </c>
      <c r="E25" s="8">
        <v>43</v>
      </c>
      <c r="F25" s="8">
        <f>SUM(D25+E25)</f>
        <v>91</v>
      </c>
      <c r="G25" s="34">
        <f>(F25-C25)</f>
        <v>80</v>
      </c>
      <c r="H25" s="31">
        <v>30077</v>
      </c>
      <c r="J25" s="48">
        <f t="shared" si="0"/>
        <v>37.5</v>
      </c>
    </row>
    <row r="26" spans="1:10" ht="19.5">
      <c r="A26" s="25" t="s">
        <v>231</v>
      </c>
      <c r="B26" s="6" t="s">
        <v>72</v>
      </c>
      <c r="C26" s="7">
        <v>18</v>
      </c>
      <c r="D26" s="8">
        <v>45</v>
      </c>
      <c r="E26" s="8">
        <v>47</v>
      </c>
      <c r="F26" s="8">
        <f>SUM(D26+E26)</f>
        <v>92</v>
      </c>
      <c r="G26" s="34">
        <f>(F26-C26)</f>
        <v>74</v>
      </c>
      <c r="H26" s="31">
        <v>31643</v>
      </c>
      <c r="J26" s="48">
        <f t="shared" si="0"/>
        <v>38</v>
      </c>
    </row>
    <row r="27" spans="1:10" ht="19.5">
      <c r="A27" s="25" t="s">
        <v>175</v>
      </c>
      <c r="B27" s="6" t="s">
        <v>67</v>
      </c>
      <c r="C27" s="7">
        <v>14</v>
      </c>
      <c r="D27" s="8">
        <v>48</v>
      </c>
      <c r="E27" s="8">
        <v>45</v>
      </c>
      <c r="F27" s="8">
        <f>SUM(D27+E27)</f>
        <v>93</v>
      </c>
      <c r="G27" s="34">
        <f>(F27-C27)</f>
        <v>79</v>
      </c>
      <c r="H27" s="31">
        <v>30088</v>
      </c>
      <c r="J27" s="48">
        <f t="shared" si="0"/>
        <v>38</v>
      </c>
    </row>
    <row r="28" spans="1:10" ht="19.5">
      <c r="A28" s="25" t="s">
        <v>235</v>
      </c>
      <c r="B28" s="6" t="s">
        <v>73</v>
      </c>
      <c r="C28" s="7">
        <v>8</v>
      </c>
      <c r="D28" s="8">
        <v>45</v>
      </c>
      <c r="E28" s="8">
        <v>48</v>
      </c>
      <c r="F28" s="8">
        <f>SUM(D28+E28)</f>
        <v>93</v>
      </c>
      <c r="G28" s="34">
        <f>(F28-C28)</f>
        <v>85</v>
      </c>
      <c r="H28" s="31">
        <v>30885</v>
      </c>
      <c r="J28" s="48">
        <f t="shared" si="0"/>
        <v>44</v>
      </c>
    </row>
    <row r="29" spans="1:10" ht="19.5">
      <c r="A29" s="25" t="s">
        <v>212</v>
      </c>
      <c r="B29" s="6" t="s">
        <v>47</v>
      </c>
      <c r="C29" s="7">
        <v>10</v>
      </c>
      <c r="D29" s="8">
        <v>48</v>
      </c>
      <c r="E29" s="8">
        <v>46</v>
      </c>
      <c r="F29" s="8">
        <f>SUM(D29+E29)</f>
        <v>94</v>
      </c>
      <c r="G29" s="34">
        <f>(F29-C29)</f>
        <v>84</v>
      </c>
      <c r="H29" s="31">
        <v>31836</v>
      </c>
      <c r="J29" s="48">
        <f t="shared" si="0"/>
        <v>41</v>
      </c>
    </row>
    <row r="30" spans="1:10" ht="20.25" thickBot="1">
      <c r="A30" s="25" t="s">
        <v>182</v>
      </c>
      <c r="B30" s="6" t="s">
        <v>67</v>
      </c>
      <c r="C30" s="7">
        <v>22</v>
      </c>
      <c r="D30" s="8">
        <v>50</v>
      </c>
      <c r="E30" s="8">
        <v>48</v>
      </c>
      <c r="F30" s="8">
        <f>SUM(D30+E30)</f>
        <v>98</v>
      </c>
      <c r="G30" s="34">
        <f>(F30-C30)</f>
        <v>76</v>
      </c>
      <c r="H30" s="31">
        <v>32285</v>
      </c>
      <c r="J30" s="48">
        <f t="shared" si="0"/>
        <v>37</v>
      </c>
    </row>
    <row r="31" spans="1:10" ht="20.25" thickBot="1">
      <c r="A31" s="25" t="s">
        <v>213</v>
      </c>
      <c r="B31" s="6" t="s">
        <v>47</v>
      </c>
      <c r="C31" s="7">
        <v>36</v>
      </c>
      <c r="D31" s="8">
        <v>46</v>
      </c>
      <c r="E31" s="8">
        <v>52</v>
      </c>
      <c r="F31" s="8">
        <f>SUM(D31+E31)</f>
        <v>98</v>
      </c>
      <c r="G31" s="125">
        <f>(F31-C31)</f>
        <v>62</v>
      </c>
      <c r="H31" s="31">
        <v>31303</v>
      </c>
      <c r="I31" s="109" t="s">
        <v>28</v>
      </c>
      <c r="J31" s="48">
        <f t="shared" si="0"/>
        <v>34</v>
      </c>
    </row>
    <row r="32" spans="1:10" ht="20.25" thickBot="1">
      <c r="A32" s="25" t="s">
        <v>187</v>
      </c>
      <c r="B32" s="6" t="s">
        <v>71</v>
      </c>
      <c r="C32" s="7">
        <v>17</v>
      </c>
      <c r="D32" s="8">
        <v>48</v>
      </c>
      <c r="E32" s="8">
        <v>52</v>
      </c>
      <c r="F32" s="8">
        <f>SUM(D32+E32)</f>
        <v>100</v>
      </c>
      <c r="G32" s="34">
        <f>(F32-C32)</f>
        <v>83</v>
      </c>
      <c r="H32" s="31">
        <v>32122</v>
      </c>
      <c r="J32" s="48">
        <f t="shared" si="0"/>
        <v>43.5</v>
      </c>
    </row>
    <row r="33" spans="1:10" ht="20.25" thickBot="1">
      <c r="A33" s="25" t="s">
        <v>224</v>
      </c>
      <c r="B33" s="6" t="s">
        <v>225</v>
      </c>
      <c r="C33" s="7">
        <v>35</v>
      </c>
      <c r="D33" s="8">
        <v>52</v>
      </c>
      <c r="E33" s="8">
        <v>51</v>
      </c>
      <c r="F33" s="8">
        <f>SUM(D33+E33)</f>
        <v>103</v>
      </c>
      <c r="G33" s="125">
        <f>(F33-C33)</f>
        <v>68</v>
      </c>
      <c r="H33" s="31">
        <v>33932</v>
      </c>
      <c r="I33" s="109" t="s">
        <v>27</v>
      </c>
      <c r="J33" s="48">
        <f t="shared" si="0"/>
        <v>33.5</v>
      </c>
    </row>
    <row r="34" spans="1:10" ht="19.5">
      <c r="A34" s="25" t="s">
        <v>185</v>
      </c>
      <c r="B34" s="6" t="s">
        <v>71</v>
      </c>
      <c r="C34" s="7">
        <v>32</v>
      </c>
      <c r="D34" s="8">
        <v>54</v>
      </c>
      <c r="E34" s="8">
        <v>54</v>
      </c>
      <c r="F34" s="8">
        <f>SUM(D34+E34)</f>
        <v>108</v>
      </c>
      <c r="G34" s="34">
        <f>(F34-C34)</f>
        <v>76</v>
      </c>
      <c r="H34" s="31">
        <v>31423</v>
      </c>
      <c r="J34" s="48">
        <f t="shared" si="0"/>
        <v>38</v>
      </c>
    </row>
    <row r="35" spans="1:10" ht="19.5">
      <c r="A35" s="25" t="s">
        <v>239</v>
      </c>
      <c r="B35" s="6" t="s">
        <v>225</v>
      </c>
      <c r="C35" s="7">
        <v>33</v>
      </c>
      <c r="D35" s="8">
        <v>53</v>
      </c>
      <c r="E35" s="8">
        <v>59</v>
      </c>
      <c r="F35" s="8">
        <f>SUM(D35+E35)</f>
        <v>112</v>
      </c>
      <c r="G35" s="34">
        <f>(F35-C35)</f>
        <v>79</v>
      </c>
      <c r="H35" s="31">
        <v>33396</v>
      </c>
      <c r="J35" s="48">
        <f t="shared" si="0"/>
        <v>42.5</v>
      </c>
    </row>
    <row r="36" spans="1:10" ht="19.5">
      <c r="A36" s="25" t="s">
        <v>188</v>
      </c>
      <c r="B36" s="6" t="s">
        <v>71</v>
      </c>
      <c r="C36" s="7">
        <v>23</v>
      </c>
      <c r="D36" s="8">
        <v>54</v>
      </c>
      <c r="E36" s="8">
        <v>60</v>
      </c>
      <c r="F36" s="8">
        <f>SUM(D36+E36)</f>
        <v>114</v>
      </c>
      <c r="G36" s="34">
        <f>(F36-C36)</f>
        <v>91</v>
      </c>
      <c r="H36" s="31">
        <v>31467</v>
      </c>
      <c r="J36" s="48">
        <f t="shared" si="0"/>
        <v>48.5</v>
      </c>
    </row>
    <row r="37" spans="1:10" ht="19.5">
      <c r="A37" s="25" t="s">
        <v>220</v>
      </c>
      <c r="B37" s="6" t="s">
        <v>48</v>
      </c>
      <c r="C37" s="7" t="s">
        <v>5</v>
      </c>
      <c r="D37" s="8" t="s">
        <v>293</v>
      </c>
      <c r="E37" s="8" t="s">
        <v>294</v>
      </c>
      <c r="F37" s="98" t="s">
        <v>8</v>
      </c>
      <c r="G37" s="99" t="s">
        <v>8</v>
      </c>
      <c r="H37" s="31">
        <v>33570</v>
      </c>
    </row>
    <row r="38" spans="1:10" ht="19.5">
      <c r="A38" s="25" t="s">
        <v>230</v>
      </c>
      <c r="B38" s="6" t="s">
        <v>46</v>
      </c>
      <c r="C38" s="7" t="s">
        <v>5</v>
      </c>
      <c r="D38" s="8" t="s">
        <v>293</v>
      </c>
      <c r="E38" s="8" t="s">
        <v>294</v>
      </c>
      <c r="F38" s="98" t="s">
        <v>8</v>
      </c>
      <c r="G38" s="99" t="s">
        <v>8</v>
      </c>
      <c r="H38" s="31">
        <v>32439</v>
      </c>
    </row>
    <row r="39" spans="1:10" ht="19.5">
      <c r="A39" s="25" t="s">
        <v>226</v>
      </c>
      <c r="B39" s="6" t="s">
        <v>46</v>
      </c>
      <c r="C39" s="7" t="s">
        <v>5</v>
      </c>
      <c r="D39" s="8" t="s">
        <v>293</v>
      </c>
      <c r="E39" s="8" t="s">
        <v>294</v>
      </c>
      <c r="F39" s="98" t="s">
        <v>8</v>
      </c>
      <c r="G39" s="99" t="s">
        <v>8</v>
      </c>
      <c r="H39" s="31">
        <v>33263</v>
      </c>
    </row>
    <row r="40" spans="1:10" ht="19.5">
      <c r="A40" s="25" t="s">
        <v>227</v>
      </c>
      <c r="B40" s="6" t="s">
        <v>46</v>
      </c>
      <c r="C40" s="7" t="s">
        <v>5</v>
      </c>
      <c r="D40" s="8" t="s">
        <v>293</v>
      </c>
      <c r="E40" s="8" t="s">
        <v>294</v>
      </c>
      <c r="F40" s="98" t="s">
        <v>8</v>
      </c>
      <c r="G40" s="99" t="s">
        <v>8</v>
      </c>
      <c r="H40" s="31">
        <v>33149</v>
      </c>
    </row>
    <row r="41" spans="1:10" ht="19.5">
      <c r="A41" s="25" t="s">
        <v>229</v>
      </c>
      <c r="B41" s="6" t="s">
        <v>46</v>
      </c>
      <c r="C41" s="7" t="s">
        <v>5</v>
      </c>
      <c r="D41" s="8" t="s">
        <v>293</v>
      </c>
      <c r="E41" s="8" t="s">
        <v>294</v>
      </c>
      <c r="F41" s="98" t="s">
        <v>8</v>
      </c>
      <c r="G41" s="99" t="s">
        <v>8</v>
      </c>
      <c r="H41" s="31">
        <v>32865</v>
      </c>
    </row>
    <row r="42" spans="1:10" ht="19.5">
      <c r="A42" s="25" t="s">
        <v>178</v>
      </c>
      <c r="B42" s="6" t="s">
        <v>48</v>
      </c>
      <c r="C42" s="7" t="s">
        <v>5</v>
      </c>
      <c r="D42" s="8" t="s">
        <v>293</v>
      </c>
      <c r="E42" s="8" t="s">
        <v>294</v>
      </c>
      <c r="F42" s="98" t="s">
        <v>8</v>
      </c>
      <c r="G42" s="99" t="s">
        <v>8</v>
      </c>
      <c r="H42" s="31">
        <v>31796</v>
      </c>
    </row>
    <row r="43" spans="1:10" ht="19.5">
      <c r="A43" s="25" t="s">
        <v>181</v>
      </c>
      <c r="B43" s="6" t="s">
        <v>67</v>
      </c>
      <c r="C43" s="7" t="s">
        <v>5</v>
      </c>
      <c r="D43" s="8" t="s">
        <v>293</v>
      </c>
      <c r="E43" s="8" t="s">
        <v>294</v>
      </c>
      <c r="F43" s="98" t="s">
        <v>8</v>
      </c>
      <c r="G43" s="99" t="s">
        <v>8</v>
      </c>
      <c r="H43" s="31">
        <v>33694</v>
      </c>
    </row>
    <row r="44" spans="1:10" ht="19.5">
      <c r="A44" s="130" t="s">
        <v>153</v>
      </c>
      <c r="B44" s="6" t="s">
        <v>48</v>
      </c>
      <c r="C44" s="131" t="s">
        <v>8</v>
      </c>
      <c r="D44" s="98" t="s">
        <v>8</v>
      </c>
      <c r="E44" s="98" t="s">
        <v>8</v>
      </c>
      <c r="F44" s="98" t="s">
        <v>8</v>
      </c>
      <c r="G44" s="99" t="s">
        <v>8</v>
      </c>
      <c r="H44" s="31">
        <v>30234</v>
      </c>
    </row>
    <row r="45" spans="1:10" ht="19.5">
      <c r="A45" s="25" t="s">
        <v>180</v>
      </c>
      <c r="B45" s="6" t="s">
        <v>48</v>
      </c>
      <c r="C45" s="7" t="s">
        <v>5</v>
      </c>
      <c r="D45" s="8" t="s">
        <v>293</v>
      </c>
      <c r="E45" s="8" t="s">
        <v>294</v>
      </c>
      <c r="F45" s="98" t="s">
        <v>8</v>
      </c>
      <c r="G45" s="99" t="s">
        <v>8</v>
      </c>
      <c r="H45" s="31">
        <v>30881</v>
      </c>
    </row>
    <row r="46" spans="1:10" ht="19.5">
      <c r="A46" s="25" t="s">
        <v>228</v>
      </c>
      <c r="B46" s="6" t="s">
        <v>225</v>
      </c>
      <c r="C46" s="7" t="s">
        <v>5</v>
      </c>
      <c r="D46" s="8" t="s">
        <v>293</v>
      </c>
      <c r="E46" s="8" t="s">
        <v>294</v>
      </c>
      <c r="F46" s="98" t="s">
        <v>8</v>
      </c>
      <c r="G46" s="99" t="s">
        <v>8</v>
      </c>
      <c r="H46" s="31">
        <v>32999</v>
      </c>
    </row>
    <row r="47" spans="1:10" ht="20.25" thickBot="1">
      <c r="A47" s="100" t="s">
        <v>234</v>
      </c>
      <c r="B47" s="101" t="s">
        <v>46</v>
      </c>
      <c r="C47" s="102" t="s">
        <v>5</v>
      </c>
      <c r="D47" s="103" t="s">
        <v>293</v>
      </c>
      <c r="E47" s="103" t="s">
        <v>294</v>
      </c>
      <c r="F47" s="104" t="s">
        <v>8</v>
      </c>
      <c r="G47" s="105" t="s">
        <v>8</v>
      </c>
      <c r="H47" s="106">
        <v>30953</v>
      </c>
    </row>
  </sheetData>
  <sortState ref="A10:I36">
    <sortCondition ref="F10:F36"/>
    <sortCondition ref="E10:E36"/>
    <sortCondition ref="D10:D36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56"/>
  <sheetViews>
    <sheetView zoomScale="70" zoomScaleNormal="70" workbookViewId="0">
      <selection sqref="A1:G1"/>
    </sheetView>
  </sheetViews>
  <sheetFormatPr baseColWidth="10" defaultRowHeight="18.75"/>
  <cols>
    <col min="1" max="1" width="33.7109375" style="1" customWidth="1"/>
    <col min="2" max="2" width="9.7109375" style="1" customWidth="1"/>
    <col min="3" max="7" width="6.7109375" style="2" customWidth="1"/>
    <col min="8" max="8" width="12.85546875" style="29" customWidth="1"/>
    <col min="9" max="9" width="11.42578125" style="1" customWidth="1"/>
    <col min="10" max="10" width="11.42578125" style="2" customWidth="1"/>
    <col min="11" max="11" width="19.28515625" style="1" bestFit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hidden="1" customWidth="1"/>
    <col min="26" max="26" width="39.5703125" style="1" bestFit="1" customWidth="1"/>
    <col min="27" max="34" width="11.42578125" style="1" customWidth="1"/>
    <col min="35" max="16384" width="11.42578125" style="1"/>
  </cols>
  <sheetData>
    <row r="1" spans="1:33" ht="30.75">
      <c r="A1" s="70" t="s">
        <v>6</v>
      </c>
      <c r="B1" s="70"/>
      <c r="C1" s="70"/>
      <c r="D1" s="70"/>
      <c r="E1" s="70"/>
      <c r="F1" s="70"/>
      <c r="G1" s="70"/>
    </row>
    <row r="2" spans="1:33" ht="30.75">
      <c r="A2" s="70" t="s">
        <v>7</v>
      </c>
      <c r="B2" s="70"/>
      <c r="C2" s="70"/>
      <c r="D2" s="70"/>
      <c r="E2" s="70"/>
      <c r="F2" s="70"/>
      <c r="G2" s="70"/>
    </row>
    <row r="3" spans="1:33" ht="25.5">
      <c r="A3" s="73" t="str">
        <f>'MID AMATEUR'!A3:G3</f>
        <v>CARILO</v>
      </c>
      <c r="B3" s="73"/>
      <c r="C3" s="73"/>
      <c r="D3" s="73"/>
      <c r="E3" s="73"/>
      <c r="F3" s="73"/>
      <c r="G3" s="73"/>
    </row>
    <row r="4" spans="1:33" ht="25.5">
      <c r="A4" s="73" t="str">
        <f>'MID AMATEUR'!A4:G4</f>
        <v>GOLF</v>
      </c>
      <c r="B4" s="73"/>
      <c r="C4" s="73"/>
      <c r="D4" s="73"/>
      <c r="E4" s="73"/>
      <c r="F4" s="73"/>
      <c r="G4" s="73"/>
    </row>
    <row r="5" spans="1:33" ht="20.25">
      <c r="A5" s="71" t="str">
        <f>'MID AMATEUR'!A5:G5</f>
        <v>5° FECHA DE MAYORES</v>
      </c>
      <c r="B5" s="71"/>
      <c r="C5" s="71"/>
      <c r="D5" s="71"/>
      <c r="E5" s="71"/>
      <c r="F5" s="71"/>
      <c r="G5" s="71"/>
    </row>
    <row r="6" spans="1:33" ht="19.5">
      <c r="A6" s="72" t="str">
        <f>'MID AMATEUR'!A6:G6</f>
        <v>DOS VUELTAS DE 9 HOYOS MEDAL PLAY</v>
      </c>
      <c r="B6" s="72"/>
      <c r="C6" s="72"/>
      <c r="D6" s="72"/>
      <c r="E6" s="72"/>
      <c r="F6" s="72"/>
      <c r="G6" s="72"/>
    </row>
    <row r="7" spans="1:33" ht="20.25" thickBot="1">
      <c r="A7" s="75" t="str">
        <f>'MID AMATEUR'!A7:E7</f>
        <v>SABADO 21 Y DOMINGO 22 DE AGOSTO DE 2021</v>
      </c>
      <c r="B7" s="75"/>
      <c r="C7" s="75"/>
      <c r="D7" s="75"/>
      <c r="E7" s="75"/>
      <c r="F7" s="75"/>
      <c r="G7" s="75"/>
      <c r="H7" s="32"/>
    </row>
    <row r="8" spans="1:33" ht="20.25" thickBot="1">
      <c r="A8" s="67" t="s">
        <v>23</v>
      </c>
      <c r="B8" s="68"/>
      <c r="C8" s="68"/>
      <c r="D8" s="68"/>
      <c r="E8" s="68"/>
      <c r="F8" s="68"/>
      <c r="G8" s="69"/>
    </row>
    <row r="9" spans="1:33" s="3" customFormat="1" ht="20.25" thickBot="1">
      <c r="A9" s="4" t="s">
        <v>0</v>
      </c>
      <c r="B9" s="5" t="s">
        <v>9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0" t="s">
        <v>14</v>
      </c>
      <c r="J9" s="23" t="s">
        <v>15</v>
      </c>
    </row>
    <row r="10" spans="1:33" ht="20.25" thickBot="1">
      <c r="A10" s="25" t="s">
        <v>91</v>
      </c>
      <c r="B10" s="6" t="s">
        <v>71</v>
      </c>
      <c r="C10" s="7">
        <v>-2</v>
      </c>
      <c r="D10" s="8">
        <v>39</v>
      </c>
      <c r="E10" s="8">
        <v>36</v>
      </c>
      <c r="F10" s="111">
        <f>SUM(D10+E10)</f>
        <v>75</v>
      </c>
      <c r="G10" s="34">
        <f>(F10-C10)</f>
        <v>77</v>
      </c>
      <c r="H10" s="31">
        <v>27313</v>
      </c>
      <c r="I10" s="110" t="s">
        <v>298</v>
      </c>
      <c r="J10" s="24">
        <f t="shared" ref="J10:J55" si="0">(E10-C10*0.5)</f>
        <v>37</v>
      </c>
      <c r="Z10"/>
      <c r="AA10"/>
      <c r="AB10" s="97"/>
      <c r="AC10"/>
      <c r="AD10"/>
      <c r="AE10"/>
      <c r="AF10"/>
      <c r="AG10"/>
    </row>
    <row r="11" spans="1:33" ht="20.25" thickBot="1">
      <c r="A11" s="25" t="s">
        <v>157</v>
      </c>
      <c r="B11" s="6" t="s">
        <v>47</v>
      </c>
      <c r="C11" s="7">
        <v>8</v>
      </c>
      <c r="D11" s="8">
        <v>40</v>
      </c>
      <c r="E11" s="8">
        <v>38</v>
      </c>
      <c r="F11" s="111">
        <f>SUM(D11+E11)</f>
        <v>78</v>
      </c>
      <c r="G11" s="34">
        <f>(F11-C11)</f>
        <v>70</v>
      </c>
      <c r="H11" s="31">
        <v>26381</v>
      </c>
      <c r="I11" s="110" t="s">
        <v>30</v>
      </c>
      <c r="J11" s="24">
        <f t="shared" si="0"/>
        <v>34</v>
      </c>
      <c r="V11" s="1" t="s">
        <v>16</v>
      </c>
      <c r="W11" s="1" t="s">
        <v>17</v>
      </c>
      <c r="X11" s="1" t="s">
        <v>18</v>
      </c>
      <c r="Z11"/>
      <c r="AA11"/>
      <c r="AB11" s="97"/>
      <c r="AC11"/>
      <c r="AD11"/>
      <c r="AE11"/>
      <c r="AF11"/>
      <c r="AG11"/>
    </row>
    <row r="12" spans="1:33" ht="20.25" thickBot="1">
      <c r="A12" s="25" t="s">
        <v>92</v>
      </c>
      <c r="B12" s="6" t="s">
        <v>69</v>
      </c>
      <c r="C12" s="7">
        <v>-3</v>
      </c>
      <c r="D12" s="8">
        <v>44</v>
      </c>
      <c r="E12" s="8">
        <v>35</v>
      </c>
      <c r="F12" s="111">
        <f>SUM(D12+E12)</f>
        <v>79</v>
      </c>
      <c r="G12" s="34">
        <f>(F12-C12)</f>
        <v>82</v>
      </c>
      <c r="H12" s="31">
        <v>26701</v>
      </c>
      <c r="I12" s="110" t="s">
        <v>132</v>
      </c>
      <c r="J12" s="24">
        <f t="shared" si="0"/>
        <v>36.5</v>
      </c>
      <c r="V12" s="1">
        <f>SUM(M12:U12)-C12*0.5</f>
        <v>1.5</v>
      </c>
      <c r="W12" s="1">
        <f>SUM(P12:U12)-C12*0.33</f>
        <v>0.99</v>
      </c>
      <c r="X12" s="1">
        <f>SUM(S12:U12)-C12*0.166</f>
        <v>0.498</v>
      </c>
      <c r="Z12"/>
      <c r="AA12"/>
      <c r="AB12" s="97"/>
      <c r="AC12"/>
      <c r="AD12"/>
      <c r="AE12"/>
      <c r="AF12"/>
      <c r="AG12"/>
    </row>
    <row r="13" spans="1:33" ht="19.5">
      <c r="A13" s="25" t="s">
        <v>80</v>
      </c>
      <c r="B13" s="6" t="s">
        <v>68</v>
      </c>
      <c r="C13" s="7">
        <v>4</v>
      </c>
      <c r="D13" s="8">
        <v>41</v>
      </c>
      <c r="E13" s="8">
        <v>39</v>
      </c>
      <c r="F13" s="8">
        <f>SUM(D13+E13)</f>
        <v>80</v>
      </c>
      <c r="G13" s="34">
        <f>(F13-C13)</f>
        <v>76</v>
      </c>
      <c r="H13" s="31">
        <v>28522</v>
      </c>
      <c r="J13" s="24">
        <f t="shared" si="0"/>
        <v>37</v>
      </c>
      <c r="V13" s="1">
        <f>SUM(M13:U13)-C13*0.5</f>
        <v>-2</v>
      </c>
      <c r="W13" s="1">
        <f>SUM(P13:U13)-C13*0.33</f>
        <v>-1.32</v>
      </c>
      <c r="X13" s="1">
        <f>SUM(S13:U13)-C13*0.166</f>
        <v>-0.66400000000000003</v>
      </c>
    </row>
    <row r="14" spans="1:33" ht="19.5">
      <c r="A14" s="25" t="s">
        <v>177</v>
      </c>
      <c r="B14" s="6" t="s">
        <v>48</v>
      </c>
      <c r="C14" s="7">
        <v>3</v>
      </c>
      <c r="D14" s="8">
        <v>40</v>
      </c>
      <c r="E14" s="8">
        <v>40</v>
      </c>
      <c r="F14" s="8">
        <f>SUM(D14+E14)</f>
        <v>80</v>
      </c>
      <c r="G14" s="34">
        <f>(F14-C14)</f>
        <v>77</v>
      </c>
      <c r="H14" s="31">
        <v>28066</v>
      </c>
      <c r="J14" s="24">
        <f t="shared" si="0"/>
        <v>38.5</v>
      </c>
      <c r="Z14"/>
      <c r="AA14"/>
      <c r="AB14" s="97"/>
      <c r="AC14"/>
      <c r="AD14"/>
      <c r="AE14"/>
      <c r="AF14"/>
      <c r="AG14"/>
    </row>
    <row r="15" spans="1:33" ht="19.5">
      <c r="A15" s="25" t="s">
        <v>93</v>
      </c>
      <c r="B15" s="6" t="s">
        <v>73</v>
      </c>
      <c r="C15" s="7">
        <v>4</v>
      </c>
      <c r="D15" s="8">
        <v>41</v>
      </c>
      <c r="E15" s="8">
        <v>40</v>
      </c>
      <c r="F15" s="8">
        <f>SUM(D15+E15)</f>
        <v>81</v>
      </c>
      <c r="G15" s="34">
        <f>(F15-C15)</f>
        <v>77</v>
      </c>
      <c r="H15" s="31">
        <v>26606</v>
      </c>
      <c r="J15" s="24">
        <f t="shared" si="0"/>
        <v>38</v>
      </c>
      <c r="Z15"/>
      <c r="AA15"/>
      <c r="AB15" s="97"/>
      <c r="AC15"/>
      <c r="AD15"/>
      <c r="AE15"/>
      <c r="AF15"/>
      <c r="AG15"/>
    </row>
    <row r="16" spans="1:33" ht="19.5">
      <c r="A16" s="25" t="s">
        <v>86</v>
      </c>
      <c r="B16" s="6" t="s">
        <v>47</v>
      </c>
      <c r="C16" s="7">
        <v>8</v>
      </c>
      <c r="D16" s="8">
        <v>40</v>
      </c>
      <c r="E16" s="8">
        <v>41</v>
      </c>
      <c r="F16" s="8">
        <f>SUM(D16+E16)</f>
        <v>81</v>
      </c>
      <c r="G16" s="34">
        <f>(F16-C16)</f>
        <v>73</v>
      </c>
      <c r="H16" s="31">
        <v>28013</v>
      </c>
      <c r="J16" s="24">
        <f t="shared" si="0"/>
        <v>37</v>
      </c>
      <c r="Z16"/>
      <c r="AA16"/>
      <c r="AB16" s="97"/>
      <c r="AC16"/>
      <c r="AD16"/>
      <c r="AE16"/>
      <c r="AF16"/>
      <c r="AG16"/>
    </row>
    <row r="17" spans="1:33" ht="19.5">
      <c r="A17" s="25" t="s">
        <v>57</v>
      </c>
      <c r="B17" s="6" t="s">
        <v>71</v>
      </c>
      <c r="C17" s="7">
        <v>3</v>
      </c>
      <c r="D17" s="8">
        <v>41</v>
      </c>
      <c r="E17" s="8">
        <v>41</v>
      </c>
      <c r="F17" s="8">
        <f>SUM(D17+E17)</f>
        <v>82</v>
      </c>
      <c r="G17" s="34">
        <f>(F17-C17)</f>
        <v>79</v>
      </c>
      <c r="H17" s="31">
        <v>28240</v>
      </c>
      <c r="J17" s="24">
        <f t="shared" si="0"/>
        <v>39.5</v>
      </c>
      <c r="Z17"/>
      <c r="AA17"/>
      <c r="AB17" s="97"/>
      <c r="AC17"/>
      <c r="AD17"/>
      <c r="AE17"/>
      <c r="AF17"/>
      <c r="AG17"/>
    </row>
    <row r="18" spans="1:33" ht="19.5">
      <c r="A18" s="25" t="s">
        <v>245</v>
      </c>
      <c r="B18" s="6" t="s">
        <v>46</v>
      </c>
      <c r="C18" s="7">
        <v>8</v>
      </c>
      <c r="D18" s="8">
        <v>40</v>
      </c>
      <c r="E18" s="8">
        <v>42</v>
      </c>
      <c r="F18" s="8">
        <f>SUM(D18+E18)</f>
        <v>82</v>
      </c>
      <c r="G18" s="34">
        <f>(F18-C18)</f>
        <v>74</v>
      </c>
      <c r="H18" s="31">
        <v>27359</v>
      </c>
      <c r="J18" s="24">
        <f t="shared" si="0"/>
        <v>38</v>
      </c>
    </row>
    <row r="19" spans="1:33" ht="19.5">
      <c r="A19" s="25" t="s">
        <v>54</v>
      </c>
      <c r="B19" s="6" t="s">
        <v>70</v>
      </c>
      <c r="C19" s="7">
        <v>4</v>
      </c>
      <c r="D19" s="8">
        <v>41</v>
      </c>
      <c r="E19" s="8">
        <v>42</v>
      </c>
      <c r="F19" s="8">
        <f>SUM(D19+E19)</f>
        <v>83</v>
      </c>
      <c r="G19" s="34">
        <f>(F19-C19)</f>
        <v>79</v>
      </c>
      <c r="H19" s="31">
        <v>28353</v>
      </c>
      <c r="J19" s="24">
        <f t="shared" si="0"/>
        <v>40</v>
      </c>
      <c r="Z19"/>
      <c r="AA19"/>
      <c r="AB19" s="97"/>
      <c r="AC19"/>
      <c r="AD19"/>
      <c r="AE19"/>
      <c r="AF19"/>
      <c r="AG19"/>
    </row>
    <row r="20" spans="1:33" ht="19.5">
      <c r="A20" s="25" t="s">
        <v>74</v>
      </c>
      <c r="B20" s="6" t="s">
        <v>72</v>
      </c>
      <c r="C20" s="7">
        <v>6</v>
      </c>
      <c r="D20" s="8">
        <v>40</v>
      </c>
      <c r="E20" s="8">
        <v>43</v>
      </c>
      <c r="F20" s="8">
        <f>SUM(D20+E20)</f>
        <v>83</v>
      </c>
      <c r="G20" s="34">
        <f>(F20-C20)</f>
        <v>77</v>
      </c>
      <c r="H20" s="31">
        <v>29670</v>
      </c>
      <c r="J20" s="24">
        <f t="shared" si="0"/>
        <v>40</v>
      </c>
      <c r="Z20"/>
      <c r="AA20"/>
      <c r="AB20" s="97"/>
      <c r="AC20"/>
      <c r="AD20"/>
      <c r="AE20"/>
      <c r="AF20"/>
      <c r="AG20"/>
    </row>
    <row r="21" spans="1:33" ht="19.5">
      <c r="A21" s="25" t="s">
        <v>83</v>
      </c>
      <c r="B21" s="6" t="s">
        <v>72</v>
      </c>
      <c r="C21" s="7">
        <v>5</v>
      </c>
      <c r="D21" s="8">
        <v>47</v>
      </c>
      <c r="E21" s="8">
        <v>38</v>
      </c>
      <c r="F21" s="8">
        <f>SUM(D21+E21)</f>
        <v>85</v>
      </c>
      <c r="G21" s="34">
        <f>(F21-C21)</f>
        <v>80</v>
      </c>
      <c r="H21" s="31">
        <v>28210</v>
      </c>
      <c r="J21" s="24">
        <f t="shared" si="0"/>
        <v>35.5</v>
      </c>
      <c r="Z21"/>
      <c r="AA21"/>
      <c r="AB21" s="97"/>
      <c r="AC21"/>
      <c r="AD21"/>
      <c r="AE21"/>
      <c r="AF21"/>
      <c r="AG21"/>
    </row>
    <row r="22" spans="1:33" ht="20.25" thickBot="1">
      <c r="A22" s="25" t="s">
        <v>53</v>
      </c>
      <c r="B22" s="6" t="s">
        <v>46</v>
      </c>
      <c r="C22" s="7">
        <v>7</v>
      </c>
      <c r="D22" s="8">
        <v>43</v>
      </c>
      <c r="E22" s="8">
        <v>42</v>
      </c>
      <c r="F22" s="8">
        <f>SUM(D22+E22)</f>
        <v>85</v>
      </c>
      <c r="G22" s="34">
        <f>(F22-C22)</f>
        <v>78</v>
      </c>
      <c r="H22" s="31">
        <v>29104</v>
      </c>
      <c r="J22" s="24">
        <f t="shared" si="0"/>
        <v>38.5</v>
      </c>
    </row>
    <row r="23" spans="1:33" ht="20.25" thickBot="1">
      <c r="A23" s="25" t="s">
        <v>202</v>
      </c>
      <c r="B23" s="6" t="s">
        <v>71</v>
      </c>
      <c r="C23" s="7">
        <v>13</v>
      </c>
      <c r="D23" s="8">
        <v>42</v>
      </c>
      <c r="E23" s="8">
        <v>43</v>
      </c>
      <c r="F23" s="8">
        <f>SUM(D23+E23)</f>
        <v>85</v>
      </c>
      <c r="G23" s="125">
        <f>(F23-C23)</f>
        <v>72</v>
      </c>
      <c r="H23" s="31">
        <v>27724</v>
      </c>
      <c r="I23" s="109" t="s">
        <v>299</v>
      </c>
      <c r="J23" s="24">
        <f t="shared" si="0"/>
        <v>36.5</v>
      </c>
      <c r="Z23"/>
      <c r="AA23"/>
      <c r="AB23" s="97"/>
      <c r="AC23"/>
      <c r="AD23"/>
      <c r="AE23"/>
      <c r="AF23"/>
      <c r="AG23"/>
    </row>
    <row r="24" spans="1:33" ht="19.5">
      <c r="A24" s="25" t="s">
        <v>295</v>
      </c>
      <c r="B24" s="6" t="s">
        <v>72</v>
      </c>
      <c r="C24" s="7">
        <v>9</v>
      </c>
      <c r="D24" s="8">
        <v>44</v>
      </c>
      <c r="E24" s="8">
        <v>42</v>
      </c>
      <c r="F24" s="8">
        <f>SUM(D24+E24)</f>
        <v>86</v>
      </c>
      <c r="G24" s="34">
        <f>(F24-C24)</f>
        <v>77</v>
      </c>
      <c r="H24" s="31">
        <v>28221</v>
      </c>
      <c r="J24" s="24">
        <f t="shared" si="0"/>
        <v>37.5</v>
      </c>
      <c r="Z24"/>
      <c r="AA24"/>
      <c r="AB24" s="97"/>
      <c r="AC24"/>
      <c r="AD24"/>
      <c r="AE24"/>
      <c r="AF24"/>
      <c r="AG24"/>
    </row>
    <row r="25" spans="1:33" ht="19.5">
      <c r="A25" s="25" t="s">
        <v>156</v>
      </c>
      <c r="B25" s="6" t="s">
        <v>47</v>
      </c>
      <c r="C25" s="7">
        <v>10</v>
      </c>
      <c r="D25" s="8">
        <v>43</v>
      </c>
      <c r="E25" s="8">
        <v>43</v>
      </c>
      <c r="F25" s="8">
        <f>SUM(D25+E25)</f>
        <v>86</v>
      </c>
      <c r="G25" s="34">
        <f>(F25-C25)</f>
        <v>76</v>
      </c>
      <c r="H25" s="31">
        <v>28003</v>
      </c>
      <c r="J25" s="24">
        <f t="shared" si="0"/>
        <v>38</v>
      </c>
      <c r="Z25"/>
      <c r="AA25"/>
      <c r="AB25" s="97"/>
      <c r="AC25"/>
      <c r="AD25"/>
      <c r="AE25"/>
      <c r="AF25"/>
      <c r="AG25"/>
    </row>
    <row r="26" spans="1:33" ht="19.5">
      <c r="A26" s="25" t="s">
        <v>76</v>
      </c>
      <c r="B26" s="6" t="s">
        <v>47</v>
      </c>
      <c r="C26" s="7">
        <v>10</v>
      </c>
      <c r="D26" s="8">
        <v>43</v>
      </c>
      <c r="E26" s="8">
        <v>43</v>
      </c>
      <c r="F26" s="8">
        <f>SUM(D26+E26)</f>
        <v>86</v>
      </c>
      <c r="G26" s="34">
        <f>(F26-C26)</f>
        <v>76</v>
      </c>
      <c r="H26" s="31">
        <v>29148</v>
      </c>
      <c r="J26" s="24">
        <f t="shared" si="0"/>
        <v>38</v>
      </c>
      <c r="Z26"/>
      <c r="AA26"/>
      <c r="AB26" s="97"/>
      <c r="AC26"/>
      <c r="AD26"/>
      <c r="AE26"/>
      <c r="AF26"/>
      <c r="AG26"/>
    </row>
    <row r="27" spans="1:33" ht="19.5">
      <c r="A27" s="25" t="s">
        <v>163</v>
      </c>
      <c r="B27" s="6" t="s">
        <v>67</v>
      </c>
      <c r="C27" s="7">
        <v>9</v>
      </c>
      <c r="D27" s="8">
        <v>43</v>
      </c>
      <c r="E27" s="8">
        <v>43</v>
      </c>
      <c r="F27" s="8">
        <f>SUM(D27+E27)</f>
        <v>86</v>
      </c>
      <c r="G27" s="34">
        <f>(F27-C27)</f>
        <v>77</v>
      </c>
      <c r="H27" s="31">
        <v>27503</v>
      </c>
      <c r="J27" s="24">
        <f t="shared" si="0"/>
        <v>38.5</v>
      </c>
      <c r="Z27"/>
      <c r="AA27"/>
      <c r="AB27" s="97"/>
      <c r="AC27"/>
      <c r="AD27"/>
      <c r="AE27"/>
      <c r="AF27"/>
      <c r="AG27"/>
    </row>
    <row r="28" spans="1:33" ht="19.5">
      <c r="A28" s="25" t="s">
        <v>164</v>
      </c>
      <c r="B28" s="6" t="s">
        <v>67</v>
      </c>
      <c r="C28" s="7">
        <v>4</v>
      </c>
      <c r="D28" s="8">
        <v>43</v>
      </c>
      <c r="E28" s="8">
        <v>43</v>
      </c>
      <c r="F28" s="8">
        <f>SUM(D28+E28)</f>
        <v>86</v>
      </c>
      <c r="G28" s="34">
        <f>(F28-C28)</f>
        <v>82</v>
      </c>
      <c r="H28" s="31">
        <v>29353</v>
      </c>
      <c r="J28" s="24">
        <f t="shared" si="0"/>
        <v>41</v>
      </c>
      <c r="Z28"/>
      <c r="AA28"/>
      <c r="AB28" s="97"/>
      <c r="AC28"/>
      <c r="AD28"/>
      <c r="AE28"/>
      <c r="AF28"/>
      <c r="AG28"/>
    </row>
    <row r="29" spans="1:33" ht="19.5">
      <c r="A29" s="25" t="s">
        <v>242</v>
      </c>
      <c r="B29" s="6" t="s">
        <v>46</v>
      </c>
      <c r="C29" s="7">
        <v>5</v>
      </c>
      <c r="D29" s="8">
        <v>39</v>
      </c>
      <c r="E29" s="8">
        <v>47</v>
      </c>
      <c r="F29" s="8">
        <f>SUM(D29+E29)</f>
        <v>86</v>
      </c>
      <c r="G29" s="34">
        <f>(F29-C29)</f>
        <v>81</v>
      </c>
      <c r="H29" s="31">
        <v>28075</v>
      </c>
      <c r="J29" s="24">
        <f t="shared" si="0"/>
        <v>44.5</v>
      </c>
      <c r="Z29"/>
      <c r="AA29"/>
      <c r="AB29" s="97"/>
      <c r="AC29"/>
      <c r="AD29"/>
      <c r="AE29"/>
      <c r="AF29"/>
      <c r="AG29"/>
    </row>
    <row r="30" spans="1:33" ht="19.5">
      <c r="A30" s="25" t="s">
        <v>85</v>
      </c>
      <c r="B30" s="6" t="s">
        <v>72</v>
      </c>
      <c r="C30" s="7">
        <v>3</v>
      </c>
      <c r="D30" s="8">
        <v>43</v>
      </c>
      <c r="E30" s="8">
        <v>44</v>
      </c>
      <c r="F30" s="8">
        <f>SUM(D30+E30)</f>
        <v>87</v>
      </c>
      <c r="G30" s="34">
        <f>(F30-C30)</f>
        <v>84</v>
      </c>
      <c r="H30" s="31">
        <v>28020</v>
      </c>
      <c r="J30" s="24">
        <f t="shared" si="0"/>
        <v>42.5</v>
      </c>
      <c r="Z30"/>
      <c r="AA30"/>
      <c r="AB30" s="97"/>
      <c r="AC30"/>
      <c r="AD30"/>
      <c r="AE30"/>
      <c r="AF30"/>
      <c r="AG30"/>
    </row>
    <row r="31" spans="1:33" ht="19.5">
      <c r="A31" s="25" t="s">
        <v>87</v>
      </c>
      <c r="B31" s="6" t="s">
        <v>48</v>
      </c>
      <c r="C31" s="7">
        <v>9</v>
      </c>
      <c r="D31" s="8">
        <v>42</v>
      </c>
      <c r="E31" s="8">
        <v>45</v>
      </c>
      <c r="F31" s="8">
        <f>SUM(D31+E31)</f>
        <v>87</v>
      </c>
      <c r="G31" s="34">
        <f>(F31-C31)</f>
        <v>78</v>
      </c>
      <c r="H31" s="31">
        <v>27741</v>
      </c>
      <c r="J31" s="24">
        <f t="shared" si="0"/>
        <v>40.5</v>
      </c>
    </row>
    <row r="32" spans="1:33" ht="19.5">
      <c r="A32" s="25" t="s">
        <v>90</v>
      </c>
      <c r="B32" s="6" t="s">
        <v>47</v>
      </c>
      <c r="C32" s="7">
        <v>7</v>
      </c>
      <c r="D32" s="8">
        <v>43</v>
      </c>
      <c r="E32" s="8">
        <v>45</v>
      </c>
      <c r="F32" s="8">
        <f>SUM(D32+E32)</f>
        <v>88</v>
      </c>
      <c r="G32" s="34">
        <f>(F32-C32)</f>
        <v>81</v>
      </c>
      <c r="H32" s="31">
        <v>27443</v>
      </c>
      <c r="J32" s="24">
        <f t="shared" si="0"/>
        <v>41.5</v>
      </c>
    </row>
    <row r="33" spans="1:33" ht="19.5">
      <c r="A33" s="25" t="s">
        <v>51</v>
      </c>
      <c r="B33" s="6" t="s">
        <v>48</v>
      </c>
      <c r="C33" s="7">
        <v>7</v>
      </c>
      <c r="D33" s="8">
        <v>45</v>
      </c>
      <c r="E33" s="8">
        <v>44</v>
      </c>
      <c r="F33" s="8">
        <f>SUM(D33+E33)</f>
        <v>89</v>
      </c>
      <c r="G33" s="34">
        <f>(F33-C33)</f>
        <v>82</v>
      </c>
      <c r="H33" s="31">
        <v>27244</v>
      </c>
      <c r="J33" s="24">
        <f t="shared" si="0"/>
        <v>40.5</v>
      </c>
      <c r="Z33"/>
      <c r="AA33"/>
      <c r="AB33" s="97"/>
      <c r="AC33"/>
      <c r="AD33"/>
      <c r="AE33"/>
      <c r="AF33"/>
      <c r="AG33"/>
    </row>
    <row r="34" spans="1:33" ht="19.5">
      <c r="A34" s="25" t="s">
        <v>78</v>
      </c>
      <c r="B34" s="6" t="s">
        <v>72</v>
      </c>
      <c r="C34" s="7">
        <v>4</v>
      </c>
      <c r="D34" s="8">
        <v>44</v>
      </c>
      <c r="E34" s="8">
        <v>45</v>
      </c>
      <c r="F34" s="8">
        <f>SUM(D34+E34)</f>
        <v>89</v>
      </c>
      <c r="G34" s="34">
        <f>(F34-C34)</f>
        <v>85</v>
      </c>
      <c r="H34" s="31">
        <v>28682</v>
      </c>
      <c r="J34" s="24">
        <f t="shared" si="0"/>
        <v>43</v>
      </c>
      <c r="Z34"/>
      <c r="AA34"/>
      <c r="AB34" s="97"/>
      <c r="AC34"/>
      <c r="AD34"/>
      <c r="AE34"/>
      <c r="AF34"/>
      <c r="AG34"/>
    </row>
    <row r="35" spans="1:33" ht="19.5">
      <c r="A35" s="25" t="s">
        <v>79</v>
      </c>
      <c r="B35" s="6" t="s">
        <v>47</v>
      </c>
      <c r="C35" s="7">
        <v>10</v>
      </c>
      <c r="D35" s="8">
        <v>49</v>
      </c>
      <c r="E35" s="8">
        <v>42</v>
      </c>
      <c r="F35" s="8">
        <f>SUM(D35+E35)</f>
        <v>91</v>
      </c>
      <c r="G35" s="34">
        <f>(F35-C35)</f>
        <v>81</v>
      </c>
      <c r="H35" s="31">
        <v>28564</v>
      </c>
      <c r="J35" s="24">
        <f t="shared" si="0"/>
        <v>37</v>
      </c>
      <c r="Z35"/>
      <c r="AA35"/>
      <c r="AB35" s="97"/>
      <c r="AC35"/>
      <c r="AD35"/>
      <c r="AE35"/>
      <c r="AF35"/>
      <c r="AG35"/>
    </row>
    <row r="36" spans="1:33" ht="19.5">
      <c r="A36" s="25" t="s">
        <v>280</v>
      </c>
      <c r="B36" s="6" t="s">
        <v>72</v>
      </c>
      <c r="C36" s="7">
        <v>14</v>
      </c>
      <c r="D36" s="8">
        <v>45</v>
      </c>
      <c r="E36" s="8">
        <v>46</v>
      </c>
      <c r="F36" s="8">
        <f>SUM(D36+E36)</f>
        <v>91</v>
      </c>
      <c r="G36" s="34">
        <f>(F36-C36)</f>
        <v>77</v>
      </c>
      <c r="H36" s="31">
        <v>28354</v>
      </c>
      <c r="J36" s="24">
        <f t="shared" si="0"/>
        <v>39</v>
      </c>
      <c r="Z36"/>
      <c r="AA36"/>
      <c r="AB36" s="97"/>
      <c r="AC36"/>
      <c r="AD36"/>
      <c r="AE36"/>
      <c r="AF36"/>
      <c r="AG36"/>
    </row>
    <row r="37" spans="1:33" ht="19.5">
      <c r="A37" s="25" t="s">
        <v>64</v>
      </c>
      <c r="B37" s="6" t="s">
        <v>67</v>
      </c>
      <c r="C37" s="7">
        <v>8</v>
      </c>
      <c r="D37" s="8">
        <v>44</v>
      </c>
      <c r="E37" s="8">
        <v>47</v>
      </c>
      <c r="F37" s="8">
        <f>SUM(D37+E37)</f>
        <v>91</v>
      </c>
      <c r="G37" s="34">
        <f>(F37-C37)</f>
        <v>83</v>
      </c>
      <c r="H37" s="31">
        <v>28088</v>
      </c>
      <c r="J37" s="24">
        <f t="shared" si="0"/>
        <v>43</v>
      </c>
    </row>
    <row r="38" spans="1:33" ht="20.25" thickBot="1">
      <c r="A38" s="25" t="s">
        <v>84</v>
      </c>
      <c r="B38" s="6" t="s">
        <v>47</v>
      </c>
      <c r="C38" s="7">
        <v>13</v>
      </c>
      <c r="D38" s="8">
        <v>47</v>
      </c>
      <c r="E38" s="8">
        <v>45</v>
      </c>
      <c r="F38" s="8">
        <f>SUM(D38+E38)</f>
        <v>92</v>
      </c>
      <c r="G38" s="34">
        <f>(F38-C38)</f>
        <v>79</v>
      </c>
      <c r="H38" s="31">
        <v>28034</v>
      </c>
      <c r="J38" s="24">
        <f t="shared" si="0"/>
        <v>38.5</v>
      </c>
      <c r="Z38"/>
      <c r="AA38"/>
      <c r="AB38" s="97"/>
      <c r="AC38"/>
      <c r="AD38"/>
      <c r="AE38"/>
      <c r="AF38"/>
      <c r="AG38"/>
    </row>
    <row r="39" spans="1:33" ht="20.25" thickBot="1">
      <c r="A39" s="25" t="s">
        <v>94</v>
      </c>
      <c r="B39" s="6" t="s">
        <v>72</v>
      </c>
      <c r="C39" s="7">
        <v>24</v>
      </c>
      <c r="D39" s="8">
        <v>44</v>
      </c>
      <c r="E39" s="8">
        <v>48</v>
      </c>
      <c r="F39" s="8">
        <f>SUM(D39+E39)</f>
        <v>92</v>
      </c>
      <c r="G39" s="125">
        <f>(F39-C39)</f>
        <v>68</v>
      </c>
      <c r="H39" s="31">
        <v>26516</v>
      </c>
      <c r="I39" s="109" t="s">
        <v>31</v>
      </c>
      <c r="J39" s="24">
        <f t="shared" si="0"/>
        <v>36</v>
      </c>
      <c r="Z39"/>
      <c r="AA39"/>
      <c r="AB39" s="97"/>
      <c r="AC39"/>
      <c r="AD39"/>
      <c r="AE39"/>
      <c r="AF39"/>
      <c r="AG39"/>
    </row>
    <row r="40" spans="1:33" ht="19.5">
      <c r="A40" s="25" t="s">
        <v>165</v>
      </c>
      <c r="B40" s="6" t="s">
        <v>67</v>
      </c>
      <c r="C40" s="7">
        <v>11</v>
      </c>
      <c r="D40" s="8">
        <v>46</v>
      </c>
      <c r="E40" s="8">
        <v>48</v>
      </c>
      <c r="F40" s="8">
        <f>SUM(D40+E40)</f>
        <v>94</v>
      </c>
      <c r="G40" s="34">
        <f>(F40-C40)</f>
        <v>83</v>
      </c>
      <c r="H40" s="31">
        <v>28676</v>
      </c>
      <c r="J40" s="24">
        <f t="shared" si="0"/>
        <v>42.5</v>
      </c>
      <c r="Z40"/>
      <c r="AA40"/>
      <c r="AB40" s="97"/>
      <c r="AC40"/>
      <c r="AD40"/>
      <c r="AE40"/>
      <c r="AF40"/>
      <c r="AG40"/>
    </row>
    <row r="41" spans="1:33" ht="19.5">
      <c r="A41" s="25" t="s">
        <v>246</v>
      </c>
      <c r="B41" s="6" t="s">
        <v>72</v>
      </c>
      <c r="C41" s="7">
        <v>16</v>
      </c>
      <c r="D41" s="8">
        <v>45</v>
      </c>
      <c r="E41" s="8">
        <v>49</v>
      </c>
      <c r="F41" s="8">
        <f>SUM(D41+E41)</f>
        <v>94</v>
      </c>
      <c r="G41" s="34">
        <f>(F41-C41)</f>
        <v>78</v>
      </c>
      <c r="H41" s="31">
        <v>27166</v>
      </c>
      <c r="J41" s="24">
        <f t="shared" si="0"/>
        <v>41</v>
      </c>
      <c r="Z41"/>
      <c r="AA41"/>
      <c r="AB41" s="97"/>
      <c r="AC41"/>
      <c r="AD41"/>
      <c r="AE41"/>
      <c r="AF41"/>
      <c r="AG41"/>
    </row>
    <row r="42" spans="1:33" ht="19.5">
      <c r="A42" s="25" t="s">
        <v>77</v>
      </c>
      <c r="B42" s="6" t="s">
        <v>71</v>
      </c>
      <c r="C42" s="7">
        <v>16</v>
      </c>
      <c r="D42" s="8">
        <v>51</v>
      </c>
      <c r="E42" s="8">
        <v>44</v>
      </c>
      <c r="F42" s="8">
        <f>SUM(D42+E42)</f>
        <v>95</v>
      </c>
      <c r="G42" s="34">
        <f>(F42-C42)</f>
        <v>79</v>
      </c>
      <c r="H42" s="31">
        <v>29009</v>
      </c>
      <c r="J42" s="24">
        <f t="shared" si="0"/>
        <v>36</v>
      </c>
      <c r="Z42"/>
      <c r="AA42"/>
      <c r="AB42" s="97"/>
      <c r="AC42"/>
      <c r="AD42"/>
      <c r="AE42"/>
      <c r="AF42"/>
      <c r="AG42"/>
    </row>
    <row r="43" spans="1:33" ht="19.5">
      <c r="A43" s="25" t="s">
        <v>203</v>
      </c>
      <c r="B43" s="6" t="s">
        <v>89</v>
      </c>
      <c r="C43" s="7">
        <v>22</v>
      </c>
      <c r="D43" s="8">
        <v>48</v>
      </c>
      <c r="E43" s="8">
        <v>49</v>
      </c>
      <c r="F43" s="8">
        <f>SUM(D43+E43)</f>
        <v>97</v>
      </c>
      <c r="G43" s="34">
        <f>(F43-C43)</f>
        <v>75</v>
      </c>
      <c r="H43" s="31">
        <v>28096</v>
      </c>
      <c r="J43" s="24">
        <f t="shared" si="0"/>
        <v>38</v>
      </c>
      <c r="Z43"/>
      <c r="AA43"/>
      <c r="AB43" s="97"/>
      <c r="AC43"/>
      <c r="AD43"/>
      <c r="AE43"/>
      <c r="AF43"/>
      <c r="AG43"/>
    </row>
    <row r="44" spans="1:33" ht="19.5">
      <c r="A44" s="25" t="s">
        <v>55</v>
      </c>
      <c r="B44" s="6" t="s">
        <v>70</v>
      </c>
      <c r="C44" s="7">
        <v>18</v>
      </c>
      <c r="D44" s="8">
        <v>50</v>
      </c>
      <c r="E44" s="8">
        <v>49</v>
      </c>
      <c r="F44" s="8">
        <f>SUM(D44+E44)</f>
        <v>99</v>
      </c>
      <c r="G44" s="34">
        <f>(F44-C44)</f>
        <v>81</v>
      </c>
      <c r="H44" s="31">
        <v>27996</v>
      </c>
      <c r="J44" s="24">
        <f t="shared" si="0"/>
        <v>40</v>
      </c>
      <c r="Z44"/>
      <c r="AA44"/>
      <c r="AB44" s="97"/>
      <c r="AC44"/>
      <c r="AD44"/>
      <c r="AE44"/>
      <c r="AF44"/>
      <c r="AG44"/>
    </row>
    <row r="45" spans="1:33" ht="19.5">
      <c r="A45" s="25" t="s">
        <v>66</v>
      </c>
      <c r="B45" s="6" t="s">
        <v>67</v>
      </c>
      <c r="C45" s="7">
        <v>19</v>
      </c>
      <c r="D45" s="8">
        <v>47</v>
      </c>
      <c r="E45" s="8">
        <v>52</v>
      </c>
      <c r="F45" s="8">
        <f>SUM(D45+E45)</f>
        <v>99</v>
      </c>
      <c r="G45" s="34">
        <f>(F45-C45)</f>
        <v>80</v>
      </c>
      <c r="H45" s="31">
        <v>27877</v>
      </c>
      <c r="J45" s="24">
        <f t="shared" si="0"/>
        <v>42.5</v>
      </c>
      <c r="Z45"/>
      <c r="AA45"/>
      <c r="AB45" s="97"/>
      <c r="AC45"/>
      <c r="AD45"/>
      <c r="AE45"/>
      <c r="AF45"/>
      <c r="AG45"/>
    </row>
    <row r="46" spans="1:33" ht="19.5">
      <c r="A46" s="25" t="s">
        <v>82</v>
      </c>
      <c r="B46" s="6" t="s">
        <v>47</v>
      </c>
      <c r="C46" s="7">
        <v>25</v>
      </c>
      <c r="D46" s="8">
        <v>49</v>
      </c>
      <c r="E46" s="8">
        <v>53</v>
      </c>
      <c r="F46" s="8">
        <f>SUM(D46+E46)</f>
        <v>102</v>
      </c>
      <c r="G46" s="34">
        <f>(F46-C46)</f>
        <v>77</v>
      </c>
      <c r="H46" s="31">
        <v>28216</v>
      </c>
      <c r="J46" s="24">
        <f t="shared" si="0"/>
        <v>40.5</v>
      </c>
      <c r="Z46"/>
      <c r="AA46"/>
      <c r="AB46" s="97"/>
      <c r="AC46"/>
      <c r="AD46"/>
      <c r="AE46"/>
      <c r="AF46"/>
      <c r="AG46"/>
    </row>
    <row r="47" spans="1:33" ht="19.5">
      <c r="A47" s="25" t="s">
        <v>244</v>
      </c>
      <c r="B47" s="6" t="s">
        <v>46</v>
      </c>
      <c r="C47" s="7">
        <v>20</v>
      </c>
      <c r="D47" s="8">
        <v>52</v>
      </c>
      <c r="E47" s="8">
        <v>52</v>
      </c>
      <c r="F47" s="8">
        <f>SUM(D47+E47)</f>
        <v>104</v>
      </c>
      <c r="G47" s="34">
        <f>(F47-C47)</f>
        <v>84</v>
      </c>
      <c r="H47" s="31">
        <v>27470</v>
      </c>
      <c r="J47" s="24">
        <f t="shared" si="0"/>
        <v>42</v>
      </c>
      <c r="Z47"/>
      <c r="AA47"/>
      <c r="AB47" s="97"/>
      <c r="AC47"/>
      <c r="AD47"/>
      <c r="AE47"/>
      <c r="AF47"/>
      <c r="AG47"/>
    </row>
    <row r="48" spans="1:33" ht="19.5">
      <c r="A48" s="25" t="s">
        <v>186</v>
      </c>
      <c r="B48" s="6" t="s">
        <v>71</v>
      </c>
      <c r="C48" s="7">
        <v>26</v>
      </c>
      <c r="D48" s="8">
        <v>59</v>
      </c>
      <c r="E48" s="8">
        <v>49</v>
      </c>
      <c r="F48" s="8">
        <f>SUM(D48+E48)</f>
        <v>108</v>
      </c>
      <c r="G48" s="34">
        <f>(F48-C48)</f>
        <v>82</v>
      </c>
      <c r="H48" s="31">
        <v>29804</v>
      </c>
      <c r="J48" s="24">
        <f t="shared" si="0"/>
        <v>36</v>
      </c>
      <c r="Z48"/>
      <c r="AA48"/>
      <c r="AB48" s="97"/>
      <c r="AC48"/>
      <c r="AD48"/>
      <c r="AE48"/>
      <c r="AF48"/>
      <c r="AG48"/>
    </row>
    <row r="49" spans="1:33" ht="19.5">
      <c r="A49" s="25" t="s">
        <v>88</v>
      </c>
      <c r="B49" s="6" t="s">
        <v>67</v>
      </c>
      <c r="C49" s="7">
        <v>25</v>
      </c>
      <c r="D49" s="8">
        <v>56</v>
      </c>
      <c r="E49" s="8">
        <v>52</v>
      </c>
      <c r="F49" s="8">
        <f>SUM(D49+E49)</f>
        <v>108</v>
      </c>
      <c r="G49" s="34">
        <f>(F49-C49)</f>
        <v>83</v>
      </c>
      <c r="H49" s="31">
        <v>27736</v>
      </c>
      <c r="J49" s="24">
        <f t="shared" si="0"/>
        <v>39.5</v>
      </c>
      <c r="Z49"/>
      <c r="AA49"/>
      <c r="AB49" s="97"/>
      <c r="AC49"/>
      <c r="AD49"/>
      <c r="AE49"/>
      <c r="AF49"/>
      <c r="AG49"/>
    </row>
    <row r="50" spans="1:33" ht="19.5">
      <c r="A50" s="25" t="s">
        <v>247</v>
      </c>
      <c r="B50" s="6" t="s">
        <v>68</v>
      </c>
      <c r="C50" s="7" t="s">
        <v>5</v>
      </c>
      <c r="D50" s="8" t="s">
        <v>293</v>
      </c>
      <c r="E50" s="8" t="s">
        <v>294</v>
      </c>
      <c r="F50" s="98" t="s">
        <v>8</v>
      </c>
      <c r="G50" s="99" t="s">
        <v>8</v>
      </c>
      <c r="H50" s="31">
        <v>26625</v>
      </c>
      <c r="Z50"/>
      <c r="AA50"/>
      <c r="AB50" s="97"/>
      <c r="AC50"/>
      <c r="AD50"/>
      <c r="AE50"/>
      <c r="AF50"/>
      <c r="AG50"/>
    </row>
    <row r="51" spans="1:33" ht="19.5">
      <c r="A51" s="25" t="s">
        <v>243</v>
      </c>
      <c r="B51" s="6" t="s">
        <v>72</v>
      </c>
      <c r="C51" s="7" t="s">
        <v>5</v>
      </c>
      <c r="D51" s="8" t="s">
        <v>293</v>
      </c>
      <c r="E51" s="8" t="s">
        <v>294</v>
      </c>
      <c r="F51" s="98" t="s">
        <v>8</v>
      </c>
      <c r="G51" s="99" t="s">
        <v>8</v>
      </c>
      <c r="H51" s="31">
        <v>27823</v>
      </c>
      <c r="Z51"/>
      <c r="AA51"/>
      <c r="AB51" s="97"/>
      <c r="AC51"/>
      <c r="AD51"/>
      <c r="AE51"/>
      <c r="AF51"/>
      <c r="AG51"/>
    </row>
    <row r="52" spans="1:33" ht="19.5">
      <c r="A52" s="25" t="s">
        <v>65</v>
      </c>
      <c r="B52" s="6" t="s">
        <v>67</v>
      </c>
      <c r="C52" s="7" t="s">
        <v>5</v>
      </c>
      <c r="D52" s="8" t="s">
        <v>293</v>
      </c>
      <c r="E52" s="8" t="s">
        <v>294</v>
      </c>
      <c r="F52" s="98" t="s">
        <v>8</v>
      </c>
      <c r="G52" s="99" t="s">
        <v>8</v>
      </c>
      <c r="H52" s="31">
        <v>27780</v>
      </c>
      <c r="Z52"/>
      <c r="AA52"/>
      <c r="AB52" s="97"/>
      <c r="AC52"/>
      <c r="AD52"/>
      <c r="AE52"/>
      <c r="AF52"/>
      <c r="AG52"/>
    </row>
    <row r="53" spans="1:33" ht="19.5">
      <c r="A53" s="25" t="s">
        <v>199</v>
      </c>
      <c r="B53" s="6" t="s">
        <v>71</v>
      </c>
      <c r="C53" s="7" t="s">
        <v>5</v>
      </c>
      <c r="D53" s="8" t="s">
        <v>293</v>
      </c>
      <c r="E53" s="8" t="s">
        <v>294</v>
      </c>
      <c r="F53" s="98" t="s">
        <v>8</v>
      </c>
      <c r="G53" s="99" t="s">
        <v>8</v>
      </c>
      <c r="H53" s="31">
        <v>26888</v>
      </c>
      <c r="Z53"/>
      <c r="AA53"/>
      <c r="AB53" s="97"/>
      <c r="AC53"/>
      <c r="AD53"/>
      <c r="AE53"/>
      <c r="AF53"/>
      <c r="AG53"/>
    </row>
    <row r="54" spans="1:33" ht="19.5">
      <c r="A54" s="25" t="s">
        <v>241</v>
      </c>
      <c r="B54" s="6" t="s">
        <v>225</v>
      </c>
      <c r="C54" s="7" t="s">
        <v>5</v>
      </c>
      <c r="D54" s="8" t="s">
        <v>293</v>
      </c>
      <c r="E54" s="8" t="s">
        <v>294</v>
      </c>
      <c r="F54" s="98" t="s">
        <v>8</v>
      </c>
      <c r="G54" s="99" t="s">
        <v>8</v>
      </c>
      <c r="H54" s="31">
        <v>29022</v>
      </c>
      <c r="Z54"/>
      <c r="AA54"/>
      <c r="AB54" s="97"/>
      <c r="AC54"/>
      <c r="AD54"/>
      <c r="AE54"/>
      <c r="AF54"/>
      <c r="AG54"/>
    </row>
    <row r="55" spans="1:33" ht="19.5">
      <c r="A55" s="25" t="s">
        <v>155</v>
      </c>
      <c r="B55" s="6" t="s">
        <v>47</v>
      </c>
      <c r="C55" s="7" t="s">
        <v>5</v>
      </c>
      <c r="D55" s="8" t="s">
        <v>293</v>
      </c>
      <c r="E55" s="8" t="s">
        <v>294</v>
      </c>
      <c r="F55" s="98" t="s">
        <v>8</v>
      </c>
      <c r="G55" s="99" t="s">
        <v>8</v>
      </c>
      <c r="H55" s="31">
        <v>28827</v>
      </c>
      <c r="Z55"/>
      <c r="AA55"/>
      <c r="AB55" s="97"/>
      <c r="AC55"/>
      <c r="AD55"/>
      <c r="AE55"/>
      <c r="AF55"/>
      <c r="AG55"/>
    </row>
    <row r="56" spans="1:33" ht="20.25" thickBot="1">
      <c r="A56" s="100" t="s">
        <v>240</v>
      </c>
      <c r="B56" s="101" t="s">
        <v>46</v>
      </c>
      <c r="C56" s="102" t="s">
        <v>5</v>
      </c>
      <c r="D56" s="103" t="s">
        <v>293</v>
      </c>
      <c r="E56" s="103" t="s">
        <v>294</v>
      </c>
      <c r="F56" s="104" t="s">
        <v>8</v>
      </c>
      <c r="G56" s="105" t="s">
        <v>8</v>
      </c>
      <c r="H56" s="106">
        <v>29794</v>
      </c>
    </row>
  </sheetData>
  <sortState ref="A10:I56">
    <sortCondition ref="F10:F56"/>
    <sortCondition ref="E10:E56"/>
    <sortCondition ref="D10:D56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AI51"/>
  <sheetViews>
    <sheetView zoomScale="70" zoomScaleNormal="70" workbookViewId="0">
      <selection sqref="A1:G1"/>
    </sheetView>
  </sheetViews>
  <sheetFormatPr baseColWidth="10" defaultRowHeight="18.75"/>
  <cols>
    <col min="1" max="1" width="34.28515625" style="1" customWidth="1"/>
    <col min="2" max="2" width="9.7109375" style="1" customWidth="1"/>
    <col min="3" max="6" width="6.7109375" style="2" customWidth="1"/>
    <col min="7" max="7" width="6.7109375" style="21" customWidth="1"/>
    <col min="8" max="8" width="12.85546875" style="29" customWidth="1"/>
    <col min="9" max="9" width="10.28515625" style="35" customWidth="1"/>
    <col min="10" max="10" width="11.42578125" style="2" customWidth="1"/>
    <col min="11" max="11" width="9.85546875" style="1" customWidth="1"/>
    <col min="12" max="12" width="22.5703125" style="1" bestFit="1" customWidth="1"/>
    <col min="13" max="22" width="3.28515625" style="1" customWidth="1"/>
    <col min="23" max="31" width="3.5703125" style="1" customWidth="1"/>
    <col min="32" max="32" width="3.28515625" style="1" customWidth="1"/>
    <col min="33" max="33" width="3.5703125" style="1" bestFit="1" customWidth="1"/>
    <col min="34" max="16384" width="11.42578125" style="1"/>
  </cols>
  <sheetData>
    <row r="1" spans="1:35" ht="30.75">
      <c r="A1" s="70" t="s">
        <v>6</v>
      </c>
      <c r="B1" s="70"/>
      <c r="C1" s="70"/>
      <c r="D1" s="70"/>
      <c r="E1" s="70"/>
      <c r="F1" s="70"/>
      <c r="G1" s="70"/>
    </row>
    <row r="2" spans="1:35" ht="30.75">
      <c r="A2" s="70" t="s">
        <v>7</v>
      </c>
      <c r="B2" s="70"/>
      <c r="C2" s="70"/>
      <c r="D2" s="70"/>
      <c r="E2" s="70"/>
      <c r="F2" s="70"/>
      <c r="G2" s="70"/>
    </row>
    <row r="3" spans="1:35" ht="25.5">
      <c r="A3" s="73" t="str">
        <f>'MID AMATEUR'!A3:G3</f>
        <v>CARILO</v>
      </c>
      <c r="B3" s="73"/>
      <c r="C3" s="73"/>
      <c r="D3" s="73"/>
      <c r="E3" s="73"/>
      <c r="F3" s="73"/>
      <c r="G3" s="73"/>
    </row>
    <row r="4" spans="1:35" ht="25.5">
      <c r="A4" s="73" t="str">
        <f>'PRE SENIOR'!A4:G4</f>
        <v>GOLF</v>
      </c>
      <c r="B4" s="73"/>
      <c r="C4" s="73"/>
      <c r="D4" s="73"/>
      <c r="E4" s="73"/>
      <c r="F4" s="73"/>
      <c r="G4" s="73"/>
    </row>
    <row r="5" spans="1:35" ht="20.25">
      <c r="A5" s="71" t="str">
        <f>'MID AMATEUR'!A5:G5</f>
        <v>5° FECHA DE MAYORES</v>
      </c>
      <c r="B5" s="71"/>
      <c r="C5" s="71"/>
      <c r="D5" s="71"/>
      <c r="E5" s="71"/>
      <c r="F5" s="71"/>
      <c r="G5" s="71"/>
    </row>
    <row r="6" spans="1:35" ht="19.5">
      <c r="A6" s="72" t="str">
        <f>'MID AMATEUR'!A6:G6</f>
        <v>DOS VUELTAS DE 9 HOYOS MEDAL PLAY</v>
      </c>
      <c r="B6" s="72"/>
      <c r="C6" s="72"/>
      <c r="D6" s="72"/>
      <c r="E6" s="72"/>
      <c r="F6" s="72"/>
      <c r="G6" s="72"/>
    </row>
    <row r="7" spans="1:35" ht="20.25" thickBot="1">
      <c r="A7" s="75" t="str">
        <f>'MID AMATEUR'!A7:E7</f>
        <v>SABADO 21 Y DOMINGO 22 DE AGOSTO DE 2021</v>
      </c>
      <c r="B7" s="75"/>
      <c r="C7" s="75"/>
      <c r="D7" s="75"/>
      <c r="E7" s="75"/>
      <c r="F7" s="75"/>
      <c r="G7" s="75"/>
      <c r="H7" s="32"/>
    </row>
    <row r="8" spans="1:35" ht="20.25" thickBot="1">
      <c r="A8" s="67" t="s">
        <v>22</v>
      </c>
      <c r="B8" s="68"/>
      <c r="C8" s="68"/>
      <c r="D8" s="68"/>
      <c r="E8" s="68"/>
      <c r="F8" s="68"/>
      <c r="G8" s="69"/>
    </row>
    <row r="9" spans="1:35" s="3" customFormat="1" ht="20.25" thickBot="1">
      <c r="A9" s="4" t="s">
        <v>0</v>
      </c>
      <c r="B9" s="5" t="s">
        <v>9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0" t="s">
        <v>14</v>
      </c>
      <c r="I9" s="39"/>
      <c r="J9" s="23" t="s">
        <v>15</v>
      </c>
    </row>
    <row r="10" spans="1:35" ht="20.25" thickBot="1">
      <c r="A10" s="25" t="s">
        <v>98</v>
      </c>
      <c r="B10" s="6" t="s">
        <v>71</v>
      </c>
      <c r="C10" s="7">
        <v>5</v>
      </c>
      <c r="D10" s="8">
        <v>35</v>
      </c>
      <c r="E10" s="8">
        <v>38</v>
      </c>
      <c r="F10" s="108">
        <f>SUM(D10+E10)</f>
        <v>73</v>
      </c>
      <c r="G10" s="34">
        <f>(F10-C10)</f>
        <v>68</v>
      </c>
      <c r="H10" s="31">
        <v>26007</v>
      </c>
      <c r="I10" s="37" t="s">
        <v>296</v>
      </c>
      <c r="J10" s="24">
        <f t="shared" ref="J10:J14" si="0">(E10-C10*0.5)</f>
        <v>35.5</v>
      </c>
      <c r="L10"/>
      <c r="M10"/>
      <c r="N10" s="97"/>
      <c r="O10"/>
      <c r="P10"/>
      <c r="Q10"/>
      <c r="R10"/>
      <c r="S10"/>
    </row>
    <row r="11" spans="1:35" ht="20.25" thickBot="1">
      <c r="A11" s="25" t="s">
        <v>95</v>
      </c>
      <c r="B11" s="6" t="s">
        <v>48</v>
      </c>
      <c r="C11" s="7">
        <v>-1</v>
      </c>
      <c r="D11" s="8">
        <v>38</v>
      </c>
      <c r="E11" s="8">
        <v>37</v>
      </c>
      <c r="F11" s="111">
        <f>SUM(D11+E11)</f>
        <v>75</v>
      </c>
      <c r="G11" s="34">
        <f>(F11-C11)</f>
        <v>76</v>
      </c>
      <c r="H11" s="31">
        <v>26222</v>
      </c>
      <c r="I11" s="120" t="s">
        <v>33</v>
      </c>
      <c r="J11" s="24">
        <f t="shared" si="0"/>
        <v>37.5</v>
      </c>
      <c r="L11"/>
      <c r="M11" s="122" t="s">
        <v>303</v>
      </c>
      <c r="N11" s="123"/>
      <c r="O11" s="123"/>
      <c r="P11" s="123"/>
      <c r="Q11" s="123"/>
      <c r="R11" s="123"/>
      <c r="S11" s="123"/>
      <c r="T11" s="123"/>
      <c r="U11" s="123"/>
      <c r="W11" s="122" t="s">
        <v>303</v>
      </c>
      <c r="X11" s="123"/>
      <c r="Y11" s="123"/>
      <c r="Z11" s="123"/>
      <c r="AA11" s="123"/>
      <c r="AB11" s="123"/>
      <c r="AC11" s="123"/>
      <c r="AD11" s="123"/>
      <c r="AE11" s="123"/>
    </row>
    <row r="12" spans="1:35" ht="20.25" thickBot="1">
      <c r="A12" s="25" t="s">
        <v>52</v>
      </c>
      <c r="B12" s="6" t="s">
        <v>46</v>
      </c>
      <c r="C12" s="7">
        <v>1</v>
      </c>
      <c r="D12" s="8">
        <v>39</v>
      </c>
      <c r="E12" s="8">
        <v>37</v>
      </c>
      <c r="F12" s="111">
        <f>SUM(D12+E12)</f>
        <v>76</v>
      </c>
      <c r="G12" s="34">
        <f>(F12-C12)</f>
        <v>75</v>
      </c>
      <c r="H12" s="31">
        <v>25144</v>
      </c>
      <c r="I12" s="120" t="s">
        <v>133</v>
      </c>
      <c r="J12" s="24">
        <f t="shared" si="0"/>
        <v>36.5</v>
      </c>
      <c r="L12" s="114" t="s">
        <v>0</v>
      </c>
      <c r="M12" s="114">
        <v>1</v>
      </c>
      <c r="N12" s="114">
        <v>2</v>
      </c>
      <c r="O12" s="114">
        <v>3</v>
      </c>
      <c r="P12" s="114">
        <v>4</v>
      </c>
      <c r="Q12" s="114">
        <v>5</v>
      </c>
      <c r="R12" s="114">
        <v>6</v>
      </c>
      <c r="S12" s="114">
        <v>7</v>
      </c>
      <c r="T12" s="114">
        <v>8</v>
      </c>
      <c r="U12" s="114">
        <v>9</v>
      </c>
      <c r="V12" s="115" t="s">
        <v>2</v>
      </c>
      <c r="W12" s="114">
        <v>10</v>
      </c>
      <c r="X12" s="114">
        <v>11</v>
      </c>
      <c r="Y12" s="114">
        <v>12</v>
      </c>
      <c r="Z12" s="114">
        <v>13</v>
      </c>
      <c r="AA12" s="114">
        <v>14</v>
      </c>
      <c r="AB12" s="114">
        <v>15</v>
      </c>
      <c r="AC12" s="114">
        <v>16</v>
      </c>
      <c r="AD12" s="114">
        <v>17</v>
      </c>
      <c r="AE12" s="114">
        <v>18</v>
      </c>
      <c r="AF12" s="115" t="s">
        <v>3</v>
      </c>
      <c r="AG12" s="114" t="s">
        <v>4</v>
      </c>
      <c r="AH12" s="114" t="s">
        <v>300</v>
      </c>
      <c r="AI12" s="114" t="s">
        <v>301</v>
      </c>
    </row>
    <row r="13" spans="1:35" ht="20.25" thickBot="1">
      <c r="A13" s="25" t="s">
        <v>101</v>
      </c>
      <c r="B13" s="6" t="s">
        <v>47</v>
      </c>
      <c r="C13" s="7">
        <v>8</v>
      </c>
      <c r="D13" s="8">
        <v>39</v>
      </c>
      <c r="E13" s="8">
        <v>37</v>
      </c>
      <c r="F13" s="8">
        <f>SUM(D13+E13)</f>
        <v>76</v>
      </c>
      <c r="G13" s="125">
        <f>(F13-C13)</f>
        <v>68</v>
      </c>
      <c r="H13" s="31">
        <v>25095</v>
      </c>
      <c r="I13" s="109" t="s">
        <v>304</v>
      </c>
      <c r="J13" s="24">
        <f t="shared" si="0"/>
        <v>33</v>
      </c>
      <c r="L13" s="121" t="s">
        <v>302</v>
      </c>
      <c r="M13" s="117">
        <v>5</v>
      </c>
      <c r="N13" s="117">
        <v>4</v>
      </c>
      <c r="O13" s="117">
        <v>4</v>
      </c>
      <c r="P13" s="117">
        <v>3</v>
      </c>
      <c r="Q13" s="117">
        <v>5</v>
      </c>
      <c r="R13" s="117">
        <v>3</v>
      </c>
      <c r="S13" s="117">
        <v>6</v>
      </c>
      <c r="T13" s="117">
        <v>5</v>
      </c>
      <c r="U13" s="117">
        <v>4</v>
      </c>
      <c r="V13" s="118">
        <v>39</v>
      </c>
      <c r="W13" s="117">
        <v>4</v>
      </c>
      <c r="X13" s="117">
        <v>3</v>
      </c>
      <c r="Y13" s="117">
        <v>5</v>
      </c>
      <c r="Z13" s="119">
        <v>4</v>
      </c>
      <c r="AA13" s="119">
        <v>5</v>
      </c>
      <c r="AB13" s="119">
        <v>3</v>
      </c>
      <c r="AC13" s="119">
        <v>5</v>
      </c>
      <c r="AD13" s="119">
        <v>4</v>
      </c>
      <c r="AE13" s="119">
        <v>4</v>
      </c>
      <c r="AF13" s="118">
        <v>37</v>
      </c>
      <c r="AG13" s="117">
        <f>SUM(V13+AF13)</f>
        <v>76</v>
      </c>
      <c r="AH13" s="119">
        <f>SUM(Z13:AE13)</f>
        <v>25</v>
      </c>
      <c r="AI13" s="117">
        <f>SUM(AC13:AE13)</f>
        <v>13</v>
      </c>
    </row>
    <row r="14" spans="1:35" ht="19.5">
      <c r="A14" s="25" t="s">
        <v>249</v>
      </c>
      <c r="B14" s="6" t="s">
        <v>47</v>
      </c>
      <c r="C14" s="7">
        <v>4</v>
      </c>
      <c r="D14" s="8">
        <v>41</v>
      </c>
      <c r="E14" s="8">
        <v>39</v>
      </c>
      <c r="F14" s="8">
        <f>SUM(D14+E14)</f>
        <v>80</v>
      </c>
      <c r="G14" s="34">
        <f>(F14-C14)</f>
        <v>76</v>
      </c>
      <c r="H14" s="31">
        <v>25951</v>
      </c>
      <c r="J14" s="24">
        <f t="shared" si="0"/>
        <v>37</v>
      </c>
      <c r="L14" s="116" t="s">
        <v>101</v>
      </c>
      <c r="M14" s="117">
        <v>6</v>
      </c>
      <c r="N14" s="117">
        <v>5</v>
      </c>
      <c r="O14" s="117">
        <v>4</v>
      </c>
      <c r="P14" s="117">
        <v>4</v>
      </c>
      <c r="Q14" s="117">
        <v>4</v>
      </c>
      <c r="R14" s="117">
        <v>3</v>
      </c>
      <c r="S14" s="117">
        <v>4</v>
      </c>
      <c r="T14" s="117">
        <v>4</v>
      </c>
      <c r="U14" s="117">
        <v>5</v>
      </c>
      <c r="V14" s="118">
        <v>39</v>
      </c>
      <c r="W14" s="117">
        <v>4</v>
      </c>
      <c r="X14" s="117">
        <v>3</v>
      </c>
      <c r="Y14" s="117">
        <v>4</v>
      </c>
      <c r="Z14" s="119">
        <v>3</v>
      </c>
      <c r="AA14" s="119">
        <v>5</v>
      </c>
      <c r="AB14" s="119">
        <v>4</v>
      </c>
      <c r="AC14" s="119">
        <v>5</v>
      </c>
      <c r="AD14" s="119">
        <v>5</v>
      </c>
      <c r="AE14" s="119">
        <v>4</v>
      </c>
      <c r="AF14" s="118">
        <v>37</v>
      </c>
      <c r="AG14" s="117">
        <f>SUM(V14+AF14)</f>
        <v>76</v>
      </c>
      <c r="AH14" s="119">
        <f>SUM(Z14:AE14)</f>
        <v>26</v>
      </c>
      <c r="AI14" s="117">
        <f>SUM(AC14:AE14)</f>
        <v>14</v>
      </c>
    </row>
    <row r="15" spans="1:35" ht="19.5">
      <c r="A15" s="25" t="s">
        <v>106</v>
      </c>
      <c r="B15" s="6" t="s">
        <v>47</v>
      </c>
      <c r="C15" s="7">
        <v>6</v>
      </c>
      <c r="D15" s="8">
        <v>41</v>
      </c>
      <c r="E15" s="8">
        <v>40</v>
      </c>
      <c r="F15" s="8">
        <f>SUM(D15+E15)</f>
        <v>81</v>
      </c>
      <c r="G15" s="34">
        <f>(F15-C15)</f>
        <v>75</v>
      </c>
      <c r="H15" s="31">
        <v>24765</v>
      </c>
      <c r="J15" s="24">
        <f t="shared" ref="J15:J50" si="1">(E15-C15*0.5)</f>
        <v>37</v>
      </c>
    </row>
    <row r="16" spans="1:35" ht="19.5">
      <c r="A16" s="25" t="s">
        <v>56</v>
      </c>
      <c r="B16" s="6" t="s">
        <v>71</v>
      </c>
      <c r="C16" s="7">
        <v>2</v>
      </c>
      <c r="D16" s="8">
        <v>42</v>
      </c>
      <c r="E16" s="8">
        <v>40</v>
      </c>
      <c r="F16" s="8">
        <f>SUM(D16+E16)</f>
        <v>82</v>
      </c>
      <c r="G16" s="34">
        <f>(F16-C16)</f>
        <v>80</v>
      </c>
      <c r="H16" s="31">
        <v>25939</v>
      </c>
      <c r="J16" s="24">
        <f t="shared" si="1"/>
        <v>39</v>
      </c>
      <c r="L16"/>
      <c r="M16"/>
      <c r="N16" s="97"/>
      <c r="O16"/>
      <c r="P16"/>
      <c r="Q16"/>
      <c r="R16"/>
      <c r="S16"/>
    </row>
    <row r="17" spans="1:19" ht="19.5">
      <c r="A17" s="25" t="s">
        <v>97</v>
      </c>
      <c r="B17" s="6" t="s">
        <v>72</v>
      </c>
      <c r="C17" s="7">
        <v>7</v>
      </c>
      <c r="D17" s="8">
        <v>40</v>
      </c>
      <c r="E17" s="8">
        <v>43</v>
      </c>
      <c r="F17" s="8">
        <f>SUM(D17+E17)</f>
        <v>83</v>
      </c>
      <c r="G17" s="34">
        <f>(F17-C17)</f>
        <v>76</v>
      </c>
      <c r="H17" s="31">
        <v>26068</v>
      </c>
      <c r="J17" s="24">
        <f t="shared" si="1"/>
        <v>39.5</v>
      </c>
      <c r="L17"/>
      <c r="M17"/>
      <c r="N17" s="97"/>
      <c r="O17"/>
      <c r="P17"/>
      <c r="Q17"/>
      <c r="R17"/>
      <c r="S17"/>
    </row>
    <row r="18" spans="1:19" ht="19.5">
      <c r="A18" s="25" t="s">
        <v>251</v>
      </c>
      <c r="B18" s="6" t="s">
        <v>46</v>
      </c>
      <c r="C18" s="7">
        <v>8</v>
      </c>
      <c r="D18" s="8">
        <v>43</v>
      </c>
      <c r="E18" s="8">
        <v>41</v>
      </c>
      <c r="F18" s="8">
        <f>SUM(D18+E18)</f>
        <v>84</v>
      </c>
      <c r="G18" s="34">
        <f>(F18-C18)</f>
        <v>76</v>
      </c>
      <c r="H18" s="31">
        <v>25461</v>
      </c>
      <c r="J18" s="24">
        <f t="shared" si="1"/>
        <v>37</v>
      </c>
    </row>
    <row r="19" spans="1:19" ht="19.5">
      <c r="A19" s="25" t="s">
        <v>58</v>
      </c>
      <c r="B19" s="6" t="s">
        <v>71</v>
      </c>
      <c r="C19" s="7">
        <v>8</v>
      </c>
      <c r="D19" s="8">
        <v>43</v>
      </c>
      <c r="E19" s="8">
        <v>42</v>
      </c>
      <c r="F19" s="8">
        <f>SUM(D19+E19)</f>
        <v>85</v>
      </c>
      <c r="G19" s="34">
        <f>(F19-C19)</f>
        <v>77</v>
      </c>
      <c r="H19" s="31">
        <v>25455</v>
      </c>
      <c r="J19" s="24">
        <f t="shared" si="1"/>
        <v>38</v>
      </c>
    </row>
    <row r="20" spans="1:19" ht="19.5">
      <c r="A20" s="25" t="s">
        <v>102</v>
      </c>
      <c r="B20" s="6" t="s">
        <v>71</v>
      </c>
      <c r="C20" s="7">
        <v>9</v>
      </c>
      <c r="D20" s="8">
        <v>42</v>
      </c>
      <c r="E20" s="8">
        <v>45</v>
      </c>
      <c r="F20" s="8">
        <f>SUM(D20+E20)</f>
        <v>87</v>
      </c>
      <c r="G20" s="34">
        <f>(F20-C20)</f>
        <v>78</v>
      </c>
      <c r="H20" s="31">
        <v>24944</v>
      </c>
      <c r="J20" s="24">
        <f t="shared" si="1"/>
        <v>40.5</v>
      </c>
      <c r="L20"/>
      <c r="M20"/>
      <c r="N20" s="97"/>
      <c r="O20"/>
      <c r="P20"/>
      <c r="Q20"/>
      <c r="R20"/>
      <c r="S20"/>
    </row>
    <row r="21" spans="1:19" ht="19.5">
      <c r="A21" s="25" t="s">
        <v>152</v>
      </c>
      <c r="B21" s="6" t="s">
        <v>48</v>
      </c>
      <c r="C21" s="7">
        <v>7</v>
      </c>
      <c r="D21" s="8">
        <v>46</v>
      </c>
      <c r="E21" s="8">
        <v>44</v>
      </c>
      <c r="F21" s="8">
        <f>SUM(D21+E21)</f>
        <v>90</v>
      </c>
      <c r="G21" s="34">
        <f>(F21-C21)</f>
        <v>83</v>
      </c>
      <c r="H21" s="31">
        <v>23111</v>
      </c>
      <c r="J21" s="24">
        <f t="shared" si="1"/>
        <v>40.5</v>
      </c>
      <c r="L21"/>
      <c r="M21"/>
      <c r="N21" s="97"/>
      <c r="O21"/>
      <c r="P21"/>
      <c r="Q21"/>
      <c r="R21"/>
      <c r="S21"/>
    </row>
    <row r="22" spans="1:19" ht="19.5">
      <c r="A22" s="25" t="s">
        <v>104</v>
      </c>
      <c r="B22" s="6" t="s">
        <v>69</v>
      </c>
      <c r="C22" s="7">
        <v>11</v>
      </c>
      <c r="D22" s="8">
        <v>43</v>
      </c>
      <c r="E22" s="8">
        <v>49</v>
      </c>
      <c r="F22" s="8">
        <f>SUM(D22+E22)</f>
        <v>92</v>
      </c>
      <c r="G22" s="34">
        <f>(F22-C22)</f>
        <v>81</v>
      </c>
      <c r="H22" s="31">
        <v>24928</v>
      </c>
      <c r="J22" s="24">
        <f t="shared" si="1"/>
        <v>43.5</v>
      </c>
    </row>
    <row r="23" spans="1:19" ht="19.5">
      <c r="A23" s="25" t="s">
        <v>255</v>
      </c>
      <c r="B23" s="6" t="s">
        <v>225</v>
      </c>
      <c r="C23" s="7">
        <v>13</v>
      </c>
      <c r="D23" s="8">
        <v>48</v>
      </c>
      <c r="E23" s="8">
        <v>45</v>
      </c>
      <c r="F23" s="8">
        <f>SUM(D23+E23)</f>
        <v>93</v>
      </c>
      <c r="G23" s="34">
        <f>(F23-C23)</f>
        <v>80</v>
      </c>
      <c r="H23" s="31">
        <v>24173</v>
      </c>
      <c r="J23" s="24">
        <f t="shared" si="1"/>
        <v>38.5</v>
      </c>
      <c r="L23"/>
      <c r="M23"/>
      <c r="N23" s="97"/>
      <c r="O23"/>
      <c r="P23"/>
      <c r="Q23"/>
      <c r="R23"/>
      <c r="S23"/>
    </row>
    <row r="24" spans="1:19" ht="19.5">
      <c r="A24" s="25" t="s">
        <v>256</v>
      </c>
      <c r="B24" s="6" t="s">
        <v>89</v>
      </c>
      <c r="C24" s="7">
        <v>18</v>
      </c>
      <c r="D24" s="8">
        <v>49</v>
      </c>
      <c r="E24" s="8">
        <v>45</v>
      </c>
      <c r="F24" s="8">
        <f>SUM(D24+E24)</f>
        <v>94</v>
      </c>
      <c r="G24" s="34">
        <f>(F24-C24)</f>
        <v>76</v>
      </c>
      <c r="H24" s="31">
        <v>23497</v>
      </c>
      <c r="J24" s="24">
        <f t="shared" si="1"/>
        <v>36</v>
      </c>
      <c r="L24"/>
      <c r="M24"/>
      <c r="N24" s="97"/>
      <c r="O24"/>
      <c r="P24"/>
      <c r="Q24"/>
      <c r="R24"/>
      <c r="S24"/>
    </row>
    <row r="25" spans="1:19" ht="19.5">
      <c r="A25" s="25" t="s">
        <v>154</v>
      </c>
      <c r="B25" s="6" t="s">
        <v>47</v>
      </c>
      <c r="C25" s="7">
        <v>16</v>
      </c>
      <c r="D25" s="8">
        <v>47</v>
      </c>
      <c r="E25" s="8">
        <v>47</v>
      </c>
      <c r="F25" s="8">
        <f>SUM(D25+E25)</f>
        <v>94</v>
      </c>
      <c r="G25" s="34">
        <f>(F25-C25)</f>
        <v>78</v>
      </c>
      <c r="H25" s="31">
        <v>26264</v>
      </c>
      <c r="J25" s="24">
        <f t="shared" si="1"/>
        <v>39</v>
      </c>
      <c r="L25"/>
      <c r="M25"/>
      <c r="N25" s="97"/>
      <c r="O25"/>
      <c r="P25"/>
      <c r="Q25"/>
      <c r="R25"/>
      <c r="S25"/>
    </row>
    <row r="26" spans="1:19" ht="19.5">
      <c r="A26" s="25" t="s">
        <v>96</v>
      </c>
      <c r="B26" s="6" t="s">
        <v>71</v>
      </c>
      <c r="C26" s="7">
        <v>20</v>
      </c>
      <c r="D26" s="8">
        <v>48</v>
      </c>
      <c r="E26" s="8">
        <v>48</v>
      </c>
      <c r="F26" s="8">
        <f>SUM(D26+E26)</f>
        <v>96</v>
      </c>
      <c r="G26" s="34">
        <f>(F26-C26)</f>
        <v>76</v>
      </c>
      <c r="H26" s="31">
        <v>26075</v>
      </c>
      <c r="J26" s="24">
        <f t="shared" si="1"/>
        <v>38</v>
      </c>
      <c r="L26"/>
      <c r="M26"/>
      <c r="N26" s="97"/>
      <c r="O26"/>
      <c r="P26"/>
      <c r="Q26"/>
      <c r="R26"/>
      <c r="S26"/>
    </row>
    <row r="27" spans="1:19" ht="19.5">
      <c r="A27" s="25" t="s">
        <v>50</v>
      </c>
      <c r="B27" s="6" t="s">
        <v>89</v>
      </c>
      <c r="C27" s="7">
        <v>22</v>
      </c>
      <c r="D27" s="8">
        <v>52</v>
      </c>
      <c r="E27" s="8">
        <v>45</v>
      </c>
      <c r="F27" s="8">
        <f>SUM(D27+E27)</f>
        <v>97</v>
      </c>
      <c r="G27" s="34">
        <f>(F27-C27)</f>
        <v>75</v>
      </c>
      <c r="H27" s="31">
        <v>24523</v>
      </c>
      <c r="J27" s="24">
        <f t="shared" si="1"/>
        <v>34</v>
      </c>
      <c r="L27"/>
      <c r="M27"/>
      <c r="N27" s="97"/>
      <c r="O27"/>
      <c r="P27"/>
      <c r="Q27"/>
      <c r="R27"/>
      <c r="S27"/>
    </row>
    <row r="28" spans="1:19" ht="19.5">
      <c r="A28" s="25" t="s">
        <v>49</v>
      </c>
      <c r="B28" s="6" t="s">
        <v>81</v>
      </c>
      <c r="C28" s="7">
        <v>22</v>
      </c>
      <c r="D28" s="8">
        <v>49</v>
      </c>
      <c r="E28" s="8">
        <v>49</v>
      </c>
      <c r="F28" s="8">
        <f>SUM(D28+E28)</f>
        <v>98</v>
      </c>
      <c r="G28" s="34">
        <f>(F28-C28)</f>
        <v>76</v>
      </c>
      <c r="H28" s="31">
        <v>25613</v>
      </c>
      <c r="J28" s="24">
        <f t="shared" si="1"/>
        <v>38</v>
      </c>
      <c r="L28"/>
      <c r="M28"/>
      <c r="N28" s="97"/>
      <c r="O28"/>
      <c r="P28"/>
      <c r="Q28"/>
      <c r="R28"/>
      <c r="S28"/>
    </row>
    <row r="29" spans="1:19" ht="19.5">
      <c r="A29" s="25" t="s">
        <v>167</v>
      </c>
      <c r="B29" s="6" t="s">
        <v>47</v>
      </c>
      <c r="C29" s="7">
        <v>17</v>
      </c>
      <c r="D29" s="8">
        <v>49</v>
      </c>
      <c r="E29" s="8">
        <v>49</v>
      </c>
      <c r="F29" s="8">
        <f>SUM(D29+E29)</f>
        <v>98</v>
      </c>
      <c r="G29" s="34">
        <f>(F29-C29)</f>
        <v>81</v>
      </c>
      <c r="H29" s="31">
        <v>23064</v>
      </c>
      <c r="J29" s="24">
        <f t="shared" si="1"/>
        <v>40.5</v>
      </c>
      <c r="L29"/>
      <c r="M29"/>
      <c r="N29" s="97"/>
      <c r="O29"/>
      <c r="P29"/>
      <c r="Q29"/>
      <c r="R29"/>
      <c r="S29"/>
    </row>
    <row r="30" spans="1:19" ht="19.5">
      <c r="A30" s="25" t="s">
        <v>99</v>
      </c>
      <c r="B30" s="6" t="s">
        <v>71</v>
      </c>
      <c r="C30" s="7">
        <v>16</v>
      </c>
      <c r="D30" s="8">
        <v>49</v>
      </c>
      <c r="E30" s="8">
        <v>49</v>
      </c>
      <c r="F30" s="8">
        <f>SUM(D30+E30)</f>
        <v>98</v>
      </c>
      <c r="G30" s="34">
        <f>(F30-C30)</f>
        <v>82</v>
      </c>
      <c r="H30" s="31">
        <v>25957</v>
      </c>
      <c r="J30" s="24">
        <f t="shared" si="1"/>
        <v>41</v>
      </c>
      <c r="L30"/>
      <c r="M30"/>
      <c r="N30" s="97"/>
      <c r="O30"/>
      <c r="P30"/>
      <c r="Q30"/>
      <c r="R30"/>
      <c r="S30"/>
    </row>
    <row r="31" spans="1:19" ht="19.5">
      <c r="A31" s="25" t="s">
        <v>100</v>
      </c>
      <c r="B31" s="6" t="s">
        <v>71</v>
      </c>
      <c r="C31" s="7">
        <v>26</v>
      </c>
      <c r="D31" s="8">
        <v>51</v>
      </c>
      <c r="E31" s="8">
        <v>49</v>
      </c>
      <c r="F31" s="8">
        <f>SUM(D31+E31)</f>
        <v>100</v>
      </c>
      <c r="G31" s="34">
        <f>(F31-C31)</f>
        <v>74</v>
      </c>
      <c r="H31" s="31">
        <v>25427</v>
      </c>
      <c r="J31" s="129">
        <f t="shared" si="1"/>
        <v>36</v>
      </c>
      <c r="L31"/>
      <c r="M31"/>
      <c r="N31" s="97"/>
      <c r="O31"/>
      <c r="P31"/>
      <c r="Q31"/>
      <c r="R31"/>
      <c r="S31"/>
    </row>
    <row r="32" spans="1:19" ht="19.5">
      <c r="A32" s="25" t="s">
        <v>107</v>
      </c>
      <c r="B32" s="6" t="s">
        <v>47</v>
      </c>
      <c r="C32" s="7">
        <v>19</v>
      </c>
      <c r="D32" s="8">
        <v>49</v>
      </c>
      <c r="E32" s="8">
        <v>51</v>
      </c>
      <c r="F32" s="8">
        <f>SUM(D32+E32)</f>
        <v>100</v>
      </c>
      <c r="G32" s="34">
        <f>(F32-C32)</f>
        <v>81</v>
      </c>
      <c r="H32" s="31">
        <v>24079</v>
      </c>
      <c r="J32" s="24">
        <f t="shared" si="1"/>
        <v>41.5</v>
      </c>
    </row>
    <row r="33" spans="1:19" ht="19.5">
      <c r="A33" s="25" t="s">
        <v>161</v>
      </c>
      <c r="B33" s="6" t="s">
        <v>47</v>
      </c>
      <c r="C33" s="7">
        <v>14</v>
      </c>
      <c r="D33" s="8">
        <v>51</v>
      </c>
      <c r="E33" s="8">
        <v>50</v>
      </c>
      <c r="F33" s="8">
        <f>SUM(D33+E33)</f>
        <v>101</v>
      </c>
      <c r="G33" s="34">
        <f>(F33-C33)</f>
        <v>87</v>
      </c>
      <c r="H33" s="31">
        <v>24770</v>
      </c>
      <c r="J33" s="24">
        <f t="shared" si="1"/>
        <v>43</v>
      </c>
      <c r="L33"/>
      <c r="M33"/>
      <c r="N33" s="97"/>
      <c r="O33"/>
      <c r="P33"/>
      <c r="Q33"/>
      <c r="R33"/>
      <c r="S33"/>
    </row>
    <row r="34" spans="1:19" ht="19.5">
      <c r="A34" s="25" t="s">
        <v>254</v>
      </c>
      <c r="B34" s="6" t="s">
        <v>75</v>
      </c>
      <c r="C34" s="7">
        <v>15</v>
      </c>
      <c r="D34" s="8">
        <v>52</v>
      </c>
      <c r="E34" s="8">
        <v>50</v>
      </c>
      <c r="F34" s="8">
        <f>SUM(D34+E34)</f>
        <v>102</v>
      </c>
      <c r="G34" s="34">
        <f>(F34-C34)</f>
        <v>87</v>
      </c>
      <c r="H34" s="31">
        <v>24241</v>
      </c>
      <c r="J34" s="24">
        <f t="shared" si="1"/>
        <v>42.5</v>
      </c>
      <c r="L34"/>
      <c r="M34"/>
      <c r="N34" s="97"/>
      <c r="O34"/>
      <c r="P34"/>
      <c r="Q34"/>
      <c r="R34"/>
      <c r="S34"/>
    </row>
    <row r="35" spans="1:19" ht="20.25" thickBot="1">
      <c r="A35" s="25" t="s">
        <v>110</v>
      </c>
      <c r="B35" s="6" t="s">
        <v>67</v>
      </c>
      <c r="C35" s="7">
        <v>25</v>
      </c>
      <c r="D35" s="8">
        <v>51</v>
      </c>
      <c r="E35" s="8">
        <v>51</v>
      </c>
      <c r="F35" s="8">
        <f>SUM(D35+E35)</f>
        <v>102</v>
      </c>
      <c r="G35" s="34">
        <f>(F35-C35)</f>
        <v>77</v>
      </c>
      <c r="H35" s="31">
        <v>23297</v>
      </c>
      <c r="J35" s="24">
        <f t="shared" si="1"/>
        <v>38.5</v>
      </c>
      <c r="L35"/>
      <c r="M35"/>
      <c r="N35" s="97"/>
      <c r="O35"/>
      <c r="P35"/>
      <c r="Q35"/>
      <c r="R35"/>
      <c r="S35"/>
    </row>
    <row r="36" spans="1:19" ht="20.25" thickBot="1">
      <c r="A36" s="25" t="s">
        <v>200</v>
      </c>
      <c r="B36" s="6" t="s">
        <v>71</v>
      </c>
      <c r="C36" s="7">
        <v>29</v>
      </c>
      <c r="D36" s="8">
        <v>54</v>
      </c>
      <c r="E36" s="8">
        <v>49</v>
      </c>
      <c r="F36" s="8">
        <f>SUM(D36+E36)</f>
        <v>103</v>
      </c>
      <c r="G36" s="125">
        <f>(F36-C36)</f>
        <v>74</v>
      </c>
      <c r="H36" s="31">
        <v>25737</v>
      </c>
      <c r="I36" s="109" t="s">
        <v>134</v>
      </c>
      <c r="J36" s="129">
        <f t="shared" si="1"/>
        <v>34.5</v>
      </c>
      <c r="L36"/>
      <c r="M36"/>
      <c r="N36" s="97"/>
      <c r="O36"/>
      <c r="P36"/>
      <c r="Q36"/>
      <c r="R36"/>
      <c r="S36"/>
    </row>
    <row r="37" spans="1:19" ht="19.5">
      <c r="A37" s="25" t="s">
        <v>108</v>
      </c>
      <c r="B37" s="6" t="s">
        <v>81</v>
      </c>
      <c r="C37" s="7">
        <v>18</v>
      </c>
      <c r="D37" s="8">
        <v>54</v>
      </c>
      <c r="E37" s="8">
        <v>49</v>
      </c>
      <c r="F37" s="8">
        <f>SUM(D37+E37)</f>
        <v>103</v>
      </c>
      <c r="G37" s="34">
        <f>(F37-C37)</f>
        <v>85</v>
      </c>
      <c r="H37" s="31">
        <v>23839</v>
      </c>
      <c r="J37" s="24">
        <f t="shared" si="1"/>
        <v>40</v>
      </c>
    </row>
    <row r="38" spans="1:19" ht="19.5">
      <c r="A38" s="25" t="s">
        <v>105</v>
      </c>
      <c r="B38" s="6" t="s">
        <v>68</v>
      </c>
      <c r="C38" s="7">
        <v>25</v>
      </c>
      <c r="D38" s="8">
        <v>53</v>
      </c>
      <c r="E38" s="8">
        <v>51</v>
      </c>
      <c r="F38" s="8">
        <f>SUM(D38+E38)</f>
        <v>104</v>
      </c>
      <c r="G38" s="34">
        <f>(F38-C38)</f>
        <v>79</v>
      </c>
      <c r="H38" s="31">
        <v>24886</v>
      </c>
      <c r="J38" s="24">
        <f t="shared" si="1"/>
        <v>38.5</v>
      </c>
      <c r="L38"/>
      <c r="M38"/>
      <c r="N38" s="97"/>
      <c r="O38"/>
      <c r="P38"/>
      <c r="Q38"/>
      <c r="R38"/>
      <c r="S38"/>
    </row>
    <row r="39" spans="1:19" ht="19.5">
      <c r="A39" s="25" t="s">
        <v>109</v>
      </c>
      <c r="B39" s="6" t="s">
        <v>69</v>
      </c>
      <c r="C39" s="7">
        <v>19</v>
      </c>
      <c r="D39" s="8">
        <v>51</v>
      </c>
      <c r="E39" s="8">
        <v>54</v>
      </c>
      <c r="F39" s="8">
        <f>SUM(D39+E39)</f>
        <v>105</v>
      </c>
      <c r="G39" s="34">
        <f>(F39-C39)</f>
        <v>86</v>
      </c>
      <c r="H39" s="31">
        <v>23449</v>
      </c>
      <c r="J39" s="24">
        <f t="shared" si="1"/>
        <v>44.5</v>
      </c>
      <c r="L39"/>
      <c r="M39"/>
      <c r="N39" s="97"/>
      <c r="O39"/>
      <c r="P39"/>
      <c r="Q39"/>
      <c r="R39"/>
      <c r="S39"/>
    </row>
    <row r="40" spans="1:19" ht="19.5">
      <c r="A40" s="25" t="s">
        <v>215</v>
      </c>
      <c r="B40" s="6" t="s">
        <v>71</v>
      </c>
      <c r="C40" s="7">
        <v>26</v>
      </c>
      <c r="D40" s="8">
        <v>54</v>
      </c>
      <c r="E40" s="8">
        <v>54</v>
      </c>
      <c r="F40" s="8">
        <f>SUM(D40+E40)</f>
        <v>108</v>
      </c>
      <c r="G40" s="34">
        <f>(F40-C40)</f>
        <v>82</v>
      </c>
      <c r="H40" s="31">
        <v>23705</v>
      </c>
      <c r="J40" s="24">
        <f t="shared" si="1"/>
        <v>41</v>
      </c>
      <c r="L40"/>
      <c r="M40"/>
      <c r="N40" s="97"/>
      <c r="O40"/>
      <c r="P40"/>
      <c r="Q40"/>
      <c r="R40"/>
      <c r="S40"/>
    </row>
    <row r="41" spans="1:19" ht="19.5">
      <c r="A41" s="25" t="s">
        <v>160</v>
      </c>
      <c r="B41" s="6" t="s">
        <v>69</v>
      </c>
      <c r="C41" s="7">
        <v>21</v>
      </c>
      <c r="D41" s="8">
        <v>57</v>
      </c>
      <c r="E41" s="8">
        <v>53</v>
      </c>
      <c r="F41" s="8">
        <f>SUM(D41+E41)</f>
        <v>110</v>
      </c>
      <c r="G41" s="34">
        <f>(F41-C41)</f>
        <v>89</v>
      </c>
      <c r="H41" s="31">
        <v>24203</v>
      </c>
      <c r="J41" s="24">
        <f t="shared" si="1"/>
        <v>42.5</v>
      </c>
      <c r="L41"/>
      <c r="M41"/>
      <c r="N41" s="97"/>
      <c r="O41"/>
      <c r="P41"/>
      <c r="Q41"/>
      <c r="R41"/>
      <c r="S41"/>
    </row>
    <row r="42" spans="1:19" ht="19.5">
      <c r="A42" s="25" t="s">
        <v>170</v>
      </c>
      <c r="B42" s="6" t="s">
        <v>47</v>
      </c>
      <c r="C42" s="7">
        <v>27</v>
      </c>
      <c r="D42" s="8">
        <v>52</v>
      </c>
      <c r="E42" s="8">
        <v>58</v>
      </c>
      <c r="F42" s="8">
        <f>SUM(D42+E42)</f>
        <v>110</v>
      </c>
      <c r="G42" s="34">
        <f>(F42-C42)</f>
        <v>83</v>
      </c>
      <c r="H42" s="31">
        <v>26045</v>
      </c>
      <c r="J42" s="24">
        <f t="shared" si="1"/>
        <v>44.5</v>
      </c>
      <c r="L42"/>
      <c r="M42"/>
      <c r="N42" s="97"/>
      <c r="O42"/>
      <c r="P42"/>
      <c r="Q42"/>
      <c r="R42"/>
      <c r="S42"/>
    </row>
    <row r="43" spans="1:19" ht="19.5">
      <c r="A43" s="25" t="s">
        <v>248</v>
      </c>
      <c r="B43" s="6" t="s">
        <v>70</v>
      </c>
      <c r="C43" s="7">
        <v>26</v>
      </c>
      <c r="D43" s="8">
        <v>52</v>
      </c>
      <c r="E43" s="8">
        <v>58</v>
      </c>
      <c r="F43" s="8">
        <f>SUM(D43+E43)</f>
        <v>110</v>
      </c>
      <c r="G43" s="34">
        <f>(F43-C43)</f>
        <v>84</v>
      </c>
      <c r="H43" s="31">
        <v>26150</v>
      </c>
      <c r="J43" s="24">
        <f t="shared" si="1"/>
        <v>45</v>
      </c>
      <c r="L43"/>
      <c r="M43"/>
      <c r="N43" s="97"/>
      <c r="O43"/>
      <c r="P43"/>
      <c r="Q43"/>
      <c r="R43"/>
      <c r="S43"/>
    </row>
    <row r="44" spans="1:19" ht="19.5">
      <c r="A44" s="25" t="s">
        <v>103</v>
      </c>
      <c r="B44" s="6" t="s">
        <v>71</v>
      </c>
      <c r="C44" s="7">
        <v>31</v>
      </c>
      <c r="D44" s="8">
        <v>52</v>
      </c>
      <c r="E44" s="8">
        <v>60</v>
      </c>
      <c r="F44" s="8">
        <f>SUM(D44+E44)</f>
        <v>112</v>
      </c>
      <c r="G44" s="34">
        <f>(F44-C44)</f>
        <v>81</v>
      </c>
      <c r="H44" s="31">
        <v>24938</v>
      </c>
      <c r="J44" s="24">
        <f t="shared" si="1"/>
        <v>44.5</v>
      </c>
      <c r="L44"/>
      <c r="M44"/>
      <c r="N44" s="97"/>
      <c r="O44"/>
      <c r="P44"/>
      <c r="Q44"/>
      <c r="R44"/>
      <c r="S44"/>
    </row>
    <row r="45" spans="1:19" ht="19.5">
      <c r="A45" s="25" t="s">
        <v>250</v>
      </c>
      <c r="B45" s="6" t="s">
        <v>46</v>
      </c>
      <c r="C45" s="7" t="s">
        <v>5</v>
      </c>
      <c r="D45" s="8" t="s">
        <v>293</v>
      </c>
      <c r="E45" s="8" t="s">
        <v>294</v>
      </c>
      <c r="F45" s="98" t="s">
        <v>8</v>
      </c>
      <c r="G45" s="99" t="s">
        <v>8</v>
      </c>
      <c r="H45" s="31">
        <v>25503</v>
      </c>
      <c r="J45"/>
      <c r="L45"/>
      <c r="M45"/>
      <c r="N45" s="97"/>
      <c r="O45"/>
      <c r="P45"/>
      <c r="Q45"/>
      <c r="R45"/>
      <c r="S45"/>
    </row>
    <row r="46" spans="1:19" ht="19.5">
      <c r="A46" s="25" t="s">
        <v>253</v>
      </c>
      <c r="B46" s="6" t="s">
        <v>225</v>
      </c>
      <c r="C46" s="7" t="s">
        <v>5</v>
      </c>
      <c r="D46" s="8" t="s">
        <v>293</v>
      </c>
      <c r="E46" s="8" t="s">
        <v>294</v>
      </c>
      <c r="F46" s="98" t="s">
        <v>8</v>
      </c>
      <c r="G46" s="99" t="s">
        <v>8</v>
      </c>
      <c r="H46" s="31">
        <v>25041</v>
      </c>
      <c r="J46"/>
      <c r="L46"/>
      <c r="M46"/>
      <c r="N46" s="97"/>
      <c r="O46"/>
      <c r="P46"/>
      <c r="Q46"/>
      <c r="R46"/>
      <c r="S46"/>
    </row>
    <row r="47" spans="1:19" ht="19.5">
      <c r="A47" s="25" t="s">
        <v>208</v>
      </c>
      <c r="B47" s="6" t="s">
        <v>71</v>
      </c>
      <c r="C47" s="7" t="s">
        <v>5</v>
      </c>
      <c r="D47" s="8" t="s">
        <v>293</v>
      </c>
      <c r="E47" s="8" t="s">
        <v>294</v>
      </c>
      <c r="F47" s="98" t="s">
        <v>8</v>
      </c>
      <c r="G47" s="99" t="s">
        <v>8</v>
      </c>
      <c r="H47" s="31">
        <v>24030</v>
      </c>
      <c r="J47"/>
      <c r="L47"/>
      <c r="M47"/>
      <c r="N47" s="97"/>
      <c r="O47"/>
      <c r="P47"/>
      <c r="Q47"/>
      <c r="R47"/>
      <c r="S47"/>
    </row>
    <row r="48" spans="1:19" ht="19.5">
      <c r="A48" s="25" t="s">
        <v>252</v>
      </c>
      <c r="B48" s="6" t="s">
        <v>46</v>
      </c>
      <c r="C48" s="7" t="s">
        <v>5</v>
      </c>
      <c r="D48" s="8" t="s">
        <v>293</v>
      </c>
      <c r="E48" s="8" t="s">
        <v>294</v>
      </c>
      <c r="F48" s="98" t="s">
        <v>8</v>
      </c>
      <c r="G48" s="99" t="s">
        <v>8</v>
      </c>
      <c r="H48" s="31">
        <v>25218</v>
      </c>
      <c r="J48"/>
      <c r="L48"/>
      <c r="M48"/>
      <c r="N48" s="97"/>
      <c r="O48"/>
      <c r="P48"/>
      <c r="Q48"/>
      <c r="R48"/>
      <c r="S48"/>
    </row>
    <row r="49" spans="1:19" ht="19.5">
      <c r="A49" s="25" t="s">
        <v>60</v>
      </c>
      <c r="B49" s="6" t="s">
        <v>67</v>
      </c>
      <c r="C49" s="7" t="s">
        <v>5</v>
      </c>
      <c r="D49" s="8" t="s">
        <v>293</v>
      </c>
      <c r="E49" s="8" t="s">
        <v>294</v>
      </c>
      <c r="F49" s="98" t="s">
        <v>8</v>
      </c>
      <c r="G49" s="99" t="s">
        <v>8</v>
      </c>
      <c r="H49" s="31">
        <v>25621</v>
      </c>
      <c r="J49"/>
      <c r="L49"/>
      <c r="M49"/>
      <c r="N49" s="97"/>
      <c r="O49"/>
      <c r="P49"/>
      <c r="Q49"/>
      <c r="R49"/>
      <c r="S49"/>
    </row>
    <row r="50" spans="1:19" ht="20.25" thickBot="1">
      <c r="A50" s="100" t="s">
        <v>209</v>
      </c>
      <c r="B50" s="101" t="s">
        <v>67</v>
      </c>
      <c r="C50" s="102" t="s">
        <v>5</v>
      </c>
      <c r="D50" s="103" t="s">
        <v>293</v>
      </c>
      <c r="E50" s="103" t="s">
        <v>294</v>
      </c>
      <c r="F50" s="104" t="s">
        <v>8</v>
      </c>
      <c r="G50" s="105" t="s">
        <v>8</v>
      </c>
      <c r="H50" s="106">
        <v>25414</v>
      </c>
      <c r="J50"/>
      <c r="L50"/>
      <c r="M50"/>
      <c r="N50" s="97"/>
      <c r="O50"/>
      <c r="P50"/>
      <c r="Q50"/>
      <c r="R50"/>
      <c r="S50"/>
    </row>
    <row r="51" spans="1:19">
      <c r="J51"/>
    </row>
  </sheetData>
  <sortState ref="A12:I13">
    <sortCondition descending="1" ref="B12:B13"/>
  </sortState>
  <mergeCells count="10">
    <mergeCell ref="M11:U11"/>
    <mergeCell ref="W11:AE11"/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7"/>
  <sheetViews>
    <sheetView zoomScale="70" workbookViewId="0">
      <selection sqref="A1:G1"/>
    </sheetView>
  </sheetViews>
  <sheetFormatPr baseColWidth="10" defaultRowHeight="18.75"/>
  <cols>
    <col min="1" max="1" width="36.140625" style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1" width="19.28515625" style="1" bestFit="1" customWidth="1"/>
    <col min="12" max="12" width="35.28515625" style="1" bestFit="1" customWidth="1"/>
    <col min="13" max="16384" width="11.42578125" style="1"/>
  </cols>
  <sheetData>
    <row r="1" spans="1:19" ht="30.75">
      <c r="A1" s="70" t="s">
        <v>6</v>
      </c>
      <c r="B1" s="70"/>
      <c r="C1" s="70"/>
      <c r="D1" s="70"/>
      <c r="E1" s="70"/>
      <c r="F1" s="70"/>
      <c r="G1" s="70"/>
    </row>
    <row r="2" spans="1:19" ht="30.75">
      <c r="A2" s="70" t="s">
        <v>7</v>
      </c>
      <c r="B2" s="70"/>
      <c r="C2" s="70"/>
      <c r="D2" s="70"/>
      <c r="E2" s="70"/>
      <c r="F2" s="70"/>
      <c r="G2" s="70"/>
    </row>
    <row r="3" spans="1:19" ht="25.5">
      <c r="A3" s="73" t="str">
        <f>'MID AMATEUR'!A3:G3</f>
        <v>CARILO</v>
      </c>
      <c r="B3" s="73"/>
      <c r="C3" s="73"/>
      <c r="D3" s="73"/>
      <c r="E3" s="73"/>
      <c r="F3" s="73"/>
      <c r="G3" s="73"/>
    </row>
    <row r="4" spans="1:19" ht="25.5">
      <c r="A4" s="73" t="str">
        <f>SENIOR!A4:G4</f>
        <v>GOLF</v>
      </c>
      <c r="B4" s="73"/>
      <c r="C4" s="73"/>
      <c r="D4" s="73"/>
      <c r="E4" s="73"/>
      <c r="F4" s="73"/>
      <c r="G4" s="73"/>
    </row>
    <row r="5" spans="1:19" ht="20.25">
      <c r="A5" s="71" t="str">
        <f>'MID AMATEUR'!A5:G5</f>
        <v>5° FECHA DE MAYORES</v>
      </c>
      <c r="B5" s="71"/>
      <c r="C5" s="71"/>
      <c r="D5" s="71"/>
      <c r="E5" s="71"/>
      <c r="F5" s="71"/>
      <c r="G5" s="71"/>
    </row>
    <row r="6" spans="1:19" ht="19.5">
      <c r="A6" s="72" t="str">
        <f>'MID AMATEUR'!A6:G6</f>
        <v>DOS VUELTAS DE 9 HOYOS MEDAL PLAY</v>
      </c>
      <c r="B6" s="72"/>
      <c r="C6" s="72"/>
      <c r="D6" s="72"/>
      <c r="E6" s="72"/>
      <c r="F6" s="72"/>
      <c r="G6" s="72"/>
    </row>
    <row r="7" spans="1:19" ht="20.25" thickBot="1">
      <c r="A7" s="74" t="str">
        <f>'MID AMATEUR'!A7:E7</f>
        <v>SABADO 21 Y DOMINGO 22 DE AGOSTO DE 2021</v>
      </c>
      <c r="B7" s="74"/>
      <c r="C7" s="74"/>
      <c r="D7" s="74"/>
      <c r="E7" s="74"/>
      <c r="F7" s="74"/>
      <c r="G7" s="74"/>
      <c r="H7" s="22"/>
    </row>
    <row r="8" spans="1:19" ht="20.25" thickBot="1">
      <c r="A8" s="67" t="s">
        <v>39</v>
      </c>
      <c r="B8" s="68"/>
      <c r="C8" s="68"/>
      <c r="D8" s="68"/>
      <c r="E8" s="68"/>
      <c r="F8" s="68"/>
      <c r="G8" s="69"/>
      <c r="H8" s="29"/>
    </row>
    <row r="9" spans="1:19" s="3" customFormat="1" ht="20.25" thickBot="1">
      <c r="A9" s="4" t="s">
        <v>0</v>
      </c>
      <c r="B9" s="5" t="s">
        <v>9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0" t="s">
        <v>14</v>
      </c>
      <c r="J9" s="23" t="s">
        <v>15</v>
      </c>
    </row>
    <row r="10" spans="1:19" ht="20.25" thickBot="1">
      <c r="A10" s="25" t="s">
        <v>257</v>
      </c>
      <c r="B10" s="6" t="s">
        <v>258</v>
      </c>
      <c r="C10" s="7">
        <v>4</v>
      </c>
      <c r="D10" s="8">
        <v>42</v>
      </c>
      <c r="E10" s="8">
        <v>41</v>
      </c>
      <c r="F10" s="111">
        <f>SUM(D10+E10)</f>
        <v>83</v>
      </c>
      <c r="G10" s="34">
        <f>(F10-C10)</f>
        <v>79</v>
      </c>
      <c r="H10" s="31">
        <v>22466</v>
      </c>
      <c r="I10" s="124" t="s">
        <v>34</v>
      </c>
      <c r="J10" s="24">
        <f t="shared" ref="J10:J21" si="0">(E10-C10*0.5)</f>
        <v>39</v>
      </c>
    </row>
    <row r="11" spans="1:19" ht="20.25" thickBot="1">
      <c r="A11" s="25" t="s">
        <v>62</v>
      </c>
      <c r="B11" s="6" t="s">
        <v>67</v>
      </c>
      <c r="C11" s="7">
        <v>5</v>
      </c>
      <c r="D11" s="8">
        <v>39</v>
      </c>
      <c r="E11" s="8">
        <v>44</v>
      </c>
      <c r="F11" s="111">
        <f>SUM(D11+E11)</f>
        <v>83</v>
      </c>
      <c r="G11" s="34">
        <f>(F11-C11)</f>
        <v>78</v>
      </c>
      <c r="H11" s="31">
        <v>22100</v>
      </c>
      <c r="I11" s="124" t="s">
        <v>35</v>
      </c>
      <c r="J11" s="24">
        <f t="shared" si="0"/>
        <v>41.5</v>
      </c>
      <c r="L11"/>
      <c r="M11"/>
      <c r="N11" s="97"/>
      <c r="O11"/>
      <c r="P11"/>
      <c r="Q11"/>
      <c r="R11"/>
      <c r="S11"/>
    </row>
    <row r="12" spans="1:19" ht="20.25" thickBot="1">
      <c r="A12" s="25" t="s">
        <v>120</v>
      </c>
      <c r="B12" s="6" t="s">
        <v>71</v>
      </c>
      <c r="C12" s="7">
        <v>11</v>
      </c>
      <c r="D12" s="8">
        <v>44</v>
      </c>
      <c r="E12" s="8">
        <v>41</v>
      </c>
      <c r="F12" s="111">
        <f>SUM(D12+E12)</f>
        <v>85</v>
      </c>
      <c r="G12" s="34">
        <f>(F12-C12)</f>
        <v>74</v>
      </c>
      <c r="H12" s="31">
        <v>19762</v>
      </c>
      <c r="I12" s="124" t="s">
        <v>135</v>
      </c>
      <c r="J12" s="24">
        <f t="shared" si="0"/>
        <v>35.5</v>
      </c>
      <c r="L12"/>
      <c r="M12"/>
      <c r="N12" s="97"/>
      <c r="O12"/>
      <c r="P12"/>
      <c r="Q12"/>
      <c r="R12"/>
      <c r="S12"/>
    </row>
    <row r="13" spans="1:19" ht="20.25" thickBot="1">
      <c r="A13" s="25" t="s">
        <v>216</v>
      </c>
      <c r="B13" s="6" t="s">
        <v>71</v>
      </c>
      <c r="C13" s="7">
        <v>12</v>
      </c>
      <c r="D13" s="8">
        <v>44</v>
      </c>
      <c r="E13" s="8">
        <v>42</v>
      </c>
      <c r="F13" s="8">
        <f>SUM(D13+E13)</f>
        <v>86</v>
      </c>
      <c r="G13" s="34">
        <f>(F13-C13)</f>
        <v>74</v>
      </c>
      <c r="H13" s="31">
        <v>18615</v>
      </c>
      <c r="J13" s="24">
        <f t="shared" si="0"/>
        <v>36</v>
      </c>
    </row>
    <row r="14" spans="1:19" ht="20.25" thickBot="1">
      <c r="A14" s="25" t="s">
        <v>201</v>
      </c>
      <c r="B14" s="6" t="s">
        <v>71</v>
      </c>
      <c r="C14" s="7">
        <v>22</v>
      </c>
      <c r="D14" s="8">
        <v>45</v>
      </c>
      <c r="E14" s="8">
        <v>43</v>
      </c>
      <c r="F14" s="8">
        <f>SUM(D14+E14)</f>
        <v>88</v>
      </c>
      <c r="G14" s="125">
        <f>(F14-C14)</f>
        <v>66</v>
      </c>
      <c r="H14" s="31">
        <v>18816</v>
      </c>
      <c r="I14" s="126" t="s">
        <v>305</v>
      </c>
      <c r="J14" s="24">
        <f t="shared" si="0"/>
        <v>32</v>
      </c>
      <c r="L14"/>
      <c r="M14"/>
      <c r="N14" s="97"/>
      <c r="O14"/>
      <c r="P14"/>
      <c r="Q14"/>
      <c r="R14"/>
      <c r="S14"/>
    </row>
    <row r="15" spans="1:19" ht="19.5">
      <c r="A15" s="25" t="s">
        <v>272</v>
      </c>
      <c r="B15" s="6" t="s">
        <v>72</v>
      </c>
      <c r="C15" s="7">
        <v>15</v>
      </c>
      <c r="D15" s="8">
        <v>42</v>
      </c>
      <c r="E15" s="8">
        <v>47</v>
      </c>
      <c r="F15" s="8">
        <f>SUM(D15+E15)</f>
        <v>89</v>
      </c>
      <c r="G15" s="34">
        <f>(F15-C15)</f>
        <v>74</v>
      </c>
      <c r="H15" s="31">
        <v>19455</v>
      </c>
      <c r="J15" s="24">
        <f t="shared" si="0"/>
        <v>39.5</v>
      </c>
      <c r="L15"/>
      <c r="M15"/>
      <c r="N15" s="97"/>
      <c r="O15"/>
      <c r="P15"/>
      <c r="Q15"/>
      <c r="R15"/>
      <c r="S15"/>
    </row>
    <row r="16" spans="1:19" ht="19.5">
      <c r="A16" s="25" t="s">
        <v>116</v>
      </c>
      <c r="B16" s="6" t="s">
        <v>47</v>
      </c>
      <c r="C16" s="7">
        <v>8</v>
      </c>
      <c r="D16" s="8">
        <v>47</v>
      </c>
      <c r="E16" s="8">
        <v>43</v>
      </c>
      <c r="F16" s="8">
        <f>SUM(D16+E16)</f>
        <v>90</v>
      </c>
      <c r="G16" s="34">
        <f>(F16-C16)</f>
        <v>82</v>
      </c>
      <c r="H16" s="31">
        <v>21330</v>
      </c>
      <c r="J16" s="24">
        <f t="shared" si="0"/>
        <v>39</v>
      </c>
      <c r="L16"/>
      <c r="M16"/>
      <c r="N16" s="97"/>
      <c r="O16"/>
      <c r="P16"/>
      <c r="Q16"/>
      <c r="R16"/>
      <c r="S16"/>
    </row>
    <row r="17" spans="1:19" ht="19.5">
      <c r="A17" s="25" t="s">
        <v>118</v>
      </c>
      <c r="B17" s="6" t="s">
        <v>67</v>
      </c>
      <c r="C17" s="7">
        <v>7</v>
      </c>
      <c r="D17" s="8">
        <v>43</v>
      </c>
      <c r="E17" s="8">
        <v>47</v>
      </c>
      <c r="F17" s="8">
        <f>SUM(D17+E17)</f>
        <v>90</v>
      </c>
      <c r="G17" s="34">
        <f>(F17-C17)</f>
        <v>83</v>
      </c>
      <c r="H17" s="31">
        <v>20048</v>
      </c>
      <c r="J17" s="24">
        <f t="shared" si="0"/>
        <v>43.5</v>
      </c>
      <c r="L17"/>
      <c r="M17"/>
      <c r="N17" s="97"/>
      <c r="O17"/>
      <c r="P17"/>
      <c r="Q17"/>
      <c r="R17"/>
      <c r="S17"/>
    </row>
    <row r="18" spans="1:19" ht="19.5">
      <c r="A18" s="25" t="s">
        <v>126</v>
      </c>
      <c r="B18" s="6" t="s">
        <v>47</v>
      </c>
      <c r="C18" s="7">
        <v>14</v>
      </c>
      <c r="D18" s="8">
        <v>47</v>
      </c>
      <c r="E18" s="8">
        <v>45</v>
      </c>
      <c r="F18" s="8">
        <f>SUM(D18+E18)</f>
        <v>92</v>
      </c>
      <c r="G18" s="34">
        <f>(F18-C18)</f>
        <v>78</v>
      </c>
      <c r="H18" s="31">
        <v>17457</v>
      </c>
      <c r="J18" s="24">
        <f t="shared" si="0"/>
        <v>38</v>
      </c>
      <c r="L18"/>
      <c r="M18"/>
      <c r="N18" s="97"/>
      <c r="O18"/>
      <c r="P18"/>
      <c r="Q18"/>
      <c r="R18"/>
      <c r="S18"/>
    </row>
    <row r="19" spans="1:19" ht="19.5">
      <c r="A19" s="25" t="s">
        <v>275</v>
      </c>
      <c r="B19" s="6" t="s">
        <v>225</v>
      </c>
      <c r="C19" s="7">
        <v>16</v>
      </c>
      <c r="D19" s="8">
        <v>43</v>
      </c>
      <c r="E19" s="8">
        <v>49</v>
      </c>
      <c r="F19" s="8">
        <f>SUM(D19+E19)</f>
        <v>92</v>
      </c>
      <c r="G19" s="34">
        <f>(F19-C19)</f>
        <v>76</v>
      </c>
      <c r="H19" s="31">
        <v>17126</v>
      </c>
      <c r="J19" s="24">
        <f t="shared" si="0"/>
        <v>41</v>
      </c>
    </row>
    <row r="20" spans="1:19" ht="19.5">
      <c r="A20" s="25" t="s">
        <v>261</v>
      </c>
      <c r="B20" s="6" t="s">
        <v>72</v>
      </c>
      <c r="C20" s="7">
        <v>13</v>
      </c>
      <c r="D20" s="8">
        <v>45</v>
      </c>
      <c r="E20" s="8">
        <v>48</v>
      </c>
      <c r="F20" s="8">
        <f>SUM(D20+E20)</f>
        <v>93</v>
      </c>
      <c r="G20" s="34">
        <f>(F20-C20)</f>
        <v>80</v>
      </c>
      <c r="H20" s="31">
        <v>22355</v>
      </c>
      <c r="J20" s="24">
        <f t="shared" si="0"/>
        <v>41.5</v>
      </c>
      <c r="L20"/>
      <c r="M20"/>
      <c r="N20" s="97"/>
      <c r="O20"/>
      <c r="P20"/>
      <c r="Q20"/>
      <c r="R20"/>
      <c r="S20"/>
    </row>
    <row r="21" spans="1:19" ht="19.5">
      <c r="A21" s="25" t="s">
        <v>63</v>
      </c>
      <c r="B21" s="6" t="s">
        <v>67</v>
      </c>
      <c r="C21" s="7">
        <v>10</v>
      </c>
      <c r="D21" s="8">
        <v>47</v>
      </c>
      <c r="E21" s="8">
        <v>47</v>
      </c>
      <c r="F21" s="8">
        <f>SUM(D21+E21)</f>
        <v>94</v>
      </c>
      <c r="G21" s="34">
        <f>(F21-C21)</f>
        <v>84</v>
      </c>
      <c r="H21" s="31">
        <v>18177</v>
      </c>
      <c r="J21" s="24">
        <f t="shared" si="0"/>
        <v>42</v>
      </c>
      <c r="L21"/>
      <c r="M21"/>
      <c r="N21" s="97"/>
      <c r="O21"/>
      <c r="P21"/>
      <c r="Q21"/>
      <c r="R21"/>
      <c r="S21"/>
    </row>
    <row r="22" spans="1:19" ht="19.5">
      <c r="A22" s="25" t="s">
        <v>268</v>
      </c>
      <c r="B22" s="6" t="s">
        <v>67</v>
      </c>
      <c r="C22" s="7">
        <v>12</v>
      </c>
      <c r="D22" s="8">
        <v>50</v>
      </c>
      <c r="E22" s="8">
        <v>45</v>
      </c>
      <c r="F22" s="8">
        <f>SUM(D22+E22)</f>
        <v>95</v>
      </c>
      <c r="G22" s="34">
        <f>(F22-C22)</f>
        <v>83</v>
      </c>
      <c r="H22" s="31">
        <v>20244</v>
      </c>
      <c r="J22" s="24">
        <f t="shared" ref="J22:J67" si="1">(E22-C22*0.5)</f>
        <v>39</v>
      </c>
    </row>
    <row r="23" spans="1:19" ht="19.5">
      <c r="A23" s="25" t="s">
        <v>217</v>
      </c>
      <c r="B23" s="6" t="s">
        <v>71</v>
      </c>
      <c r="C23" s="7">
        <v>17</v>
      </c>
      <c r="D23" s="8">
        <v>49</v>
      </c>
      <c r="E23" s="8">
        <v>46</v>
      </c>
      <c r="F23" s="8">
        <f>SUM(D23+E23)</f>
        <v>95</v>
      </c>
      <c r="G23" s="34">
        <f>(F23-C23)</f>
        <v>78</v>
      </c>
      <c r="H23" s="31">
        <v>21383</v>
      </c>
      <c r="J23" s="24">
        <f t="shared" si="1"/>
        <v>37.5</v>
      </c>
      <c r="L23"/>
      <c r="M23"/>
      <c r="N23" s="97"/>
      <c r="O23"/>
      <c r="P23"/>
      <c r="Q23"/>
      <c r="R23"/>
      <c r="S23"/>
    </row>
    <row r="24" spans="1:19" ht="19.5">
      <c r="A24" s="25" t="s">
        <v>119</v>
      </c>
      <c r="B24" s="6" t="s">
        <v>47</v>
      </c>
      <c r="C24" s="7">
        <v>19</v>
      </c>
      <c r="D24" s="8">
        <v>48</v>
      </c>
      <c r="E24" s="8">
        <v>47</v>
      </c>
      <c r="F24" s="8">
        <f>SUM(D24+E24)</f>
        <v>95</v>
      </c>
      <c r="G24" s="34">
        <f>(F24-C24)</f>
        <v>76</v>
      </c>
      <c r="H24" s="31">
        <v>19766</v>
      </c>
      <c r="J24" s="24">
        <f t="shared" si="1"/>
        <v>37.5</v>
      </c>
      <c r="L24"/>
      <c r="M24"/>
      <c r="N24" s="97"/>
      <c r="O24"/>
      <c r="P24"/>
      <c r="Q24"/>
      <c r="R24"/>
      <c r="S24"/>
    </row>
    <row r="25" spans="1:19" ht="19.5">
      <c r="A25" s="25" t="s">
        <v>193</v>
      </c>
      <c r="B25" s="6" t="s">
        <v>67</v>
      </c>
      <c r="C25" s="7">
        <v>10</v>
      </c>
      <c r="D25" s="8">
        <v>46</v>
      </c>
      <c r="E25" s="8">
        <v>49</v>
      </c>
      <c r="F25" s="8">
        <f>SUM(D25+E25)</f>
        <v>95</v>
      </c>
      <c r="G25" s="34">
        <f>(F25-C25)</f>
        <v>85</v>
      </c>
      <c r="H25" s="31">
        <v>21863</v>
      </c>
      <c r="J25" s="24">
        <f t="shared" si="1"/>
        <v>44</v>
      </c>
      <c r="L25"/>
      <c r="M25"/>
      <c r="N25" s="97"/>
      <c r="O25"/>
      <c r="P25"/>
      <c r="Q25"/>
      <c r="R25"/>
      <c r="S25"/>
    </row>
    <row r="26" spans="1:19" ht="20.25" thickBot="1">
      <c r="A26" s="25" t="s">
        <v>265</v>
      </c>
      <c r="B26" s="6" t="s">
        <v>225</v>
      </c>
      <c r="C26" s="7">
        <v>20</v>
      </c>
      <c r="D26" s="8">
        <v>50</v>
      </c>
      <c r="E26" s="8">
        <v>46</v>
      </c>
      <c r="F26" s="8">
        <f>SUM(D26+E26)</f>
        <v>96</v>
      </c>
      <c r="G26" s="34">
        <f>(F26-C26)</f>
        <v>76</v>
      </c>
      <c r="H26" s="31">
        <v>21906</v>
      </c>
      <c r="J26" s="24">
        <f t="shared" si="1"/>
        <v>36</v>
      </c>
    </row>
    <row r="27" spans="1:19" ht="20.25" thickBot="1">
      <c r="A27" s="25" t="s">
        <v>162</v>
      </c>
      <c r="B27" s="6" t="s">
        <v>47</v>
      </c>
      <c r="C27" s="7">
        <v>30</v>
      </c>
      <c r="D27" s="8">
        <v>49</v>
      </c>
      <c r="E27" s="8">
        <v>48</v>
      </c>
      <c r="F27" s="8">
        <f>SUM(D27+E27)</f>
        <v>97</v>
      </c>
      <c r="G27" s="125">
        <f>(F27-C27)</f>
        <v>67</v>
      </c>
      <c r="H27" s="31">
        <v>19809</v>
      </c>
      <c r="I27" s="126" t="s">
        <v>36</v>
      </c>
      <c r="J27" s="24">
        <f t="shared" si="1"/>
        <v>33</v>
      </c>
    </row>
    <row r="28" spans="1:19" ht="19.5">
      <c r="A28" s="25" t="s">
        <v>123</v>
      </c>
      <c r="B28" s="6" t="s">
        <v>47</v>
      </c>
      <c r="C28" s="7">
        <v>20</v>
      </c>
      <c r="D28" s="8">
        <v>49</v>
      </c>
      <c r="E28" s="8">
        <v>49</v>
      </c>
      <c r="F28" s="8">
        <f>SUM(D28+E28)</f>
        <v>98</v>
      </c>
      <c r="G28" s="34">
        <f>(F28-C28)</f>
        <v>78</v>
      </c>
      <c r="H28" s="31">
        <v>18731</v>
      </c>
      <c r="J28" s="24">
        <f t="shared" si="1"/>
        <v>39</v>
      </c>
    </row>
    <row r="29" spans="1:19" ht="19.5">
      <c r="A29" s="25" t="s">
        <v>45</v>
      </c>
      <c r="B29" s="6" t="s">
        <v>47</v>
      </c>
      <c r="C29" s="7">
        <v>20</v>
      </c>
      <c r="D29" s="8">
        <v>45</v>
      </c>
      <c r="E29" s="8">
        <v>53</v>
      </c>
      <c r="F29" s="8">
        <f>SUM(D29+E29)</f>
        <v>98</v>
      </c>
      <c r="G29" s="34">
        <f>(F29-C29)</f>
        <v>78</v>
      </c>
      <c r="H29" s="31">
        <v>20123</v>
      </c>
      <c r="J29" s="24">
        <f t="shared" si="1"/>
        <v>43</v>
      </c>
      <c r="L29"/>
      <c r="M29"/>
      <c r="N29" s="97"/>
      <c r="O29"/>
      <c r="P29"/>
      <c r="Q29"/>
      <c r="R29"/>
      <c r="S29"/>
    </row>
    <row r="30" spans="1:19" ht="19.5">
      <c r="A30" s="25" t="s">
        <v>115</v>
      </c>
      <c r="B30" s="6" t="s">
        <v>71</v>
      </c>
      <c r="C30" s="7">
        <v>13</v>
      </c>
      <c r="D30" s="8">
        <v>49</v>
      </c>
      <c r="E30" s="8">
        <v>50</v>
      </c>
      <c r="F30" s="8">
        <f>SUM(D30+E30)</f>
        <v>99</v>
      </c>
      <c r="G30" s="34">
        <f>(F30-C30)</f>
        <v>86</v>
      </c>
      <c r="H30" s="31">
        <v>21345</v>
      </c>
      <c r="J30" s="24">
        <f t="shared" si="1"/>
        <v>43.5</v>
      </c>
    </row>
    <row r="31" spans="1:19" ht="19.5">
      <c r="A31" s="25" t="s">
        <v>121</v>
      </c>
      <c r="B31" s="6" t="s">
        <v>69</v>
      </c>
      <c r="C31" s="7">
        <v>23</v>
      </c>
      <c r="D31" s="8">
        <v>53</v>
      </c>
      <c r="E31" s="8">
        <v>48</v>
      </c>
      <c r="F31" s="8">
        <f>SUM(D31+E31)</f>
        <v>101</v>
      </c>
      <c r="G31" s="34">
        <f>(F31-C31)</f>
        <v>78</v>
      </c>
      <c r="H31" s="31">
        <v>19578</v>
      </c>
      <c r="J31" s="24">
        <f t="shared" si="1"/>
        <v>36.5</v>
      </c>
    </row>
    <row r="32" spans="1:19" ht="19.5">
      <c r="A32" s="25" t="s">
        <v>266</v>
      </c>
      <c r="B32" s="6" t="s">
        <v>46</v>
      </c>
      <c r="C32" s="7">
        <v>29</v>
      </c>
      <c r="D32" s="8">
        <v>53</v>
      </c>
      <c r="E32" s="8">
        <v>50</v>
      </c>
      <c r="F32" s="8">
        <f>SUM(D32+E32)</f>
        <v>103</v>
      </c>
      <c r="G32" s="34">
        <f>(F32-C32)</f>
        <v>74</v>
      </c>
      <c r="H32" s="31">
        <v>21570</v>
      </c>
      <c r="J32" s="24">
        <f t="shared" si="1"/>
        <v>35.5</v>
      </c>
      <c r="L32"/>
      <c r="M32"/>
      <c r="N32" s="97"/>
      <c r="O32"/>
      <c r="P32"/>
      <c r="Q32"/>
      <c r="R32"/>
      <c r="S32"/>
    </row>
    <row r="33" spans="1:19" ht="19.5">
      <c r="A33" s="25" t="s">
        <v>214</v>
      </c>
      <c r="B33" s="6" t="s">
        <v>71</v>
      </c>
      <c r="C33" s="7">
        <v>25</v>
      </c>
      <c r="D33" s="8">
        <v>47</v>
      </c>
      <c r="E33" s="8">
        <v>56</v>
      </c>
      <c r="F33" s="8">
        <f>SUM(D33+E33)</f>
        <v>103</v>
      </c>
      <c r="G33" s="34">
        <f>(F33-C33)</f>
        <v>78</v>
      </c>
      <c r="H33" s="31">
        <v>22292</v>
      </c>
      <c r="J33" s="24">
        <f t="shared" si="1"/>
        <v>43.5</v>
      </c>
      <c r="L33"/>
      <c r="M33"/>
      <c r="N33" s="97"/>
      <c r="O33"/>
      <c r="P33"/>
      <c r="Q33"/>
      <c r="R33"/>
      <c r="S33"/>
    </row>
    <row r="34" spans="1:19" ht="19.5">
      <c r="A34" s="25" t="s">
        <v>196</v>
      </c>
      <c r="B34" s="6" t="s">
        <v>48</v>
      </c>
      <c r="C34" s="7">
        <v>21</v>
      </c>
      <c r="D34" s="8">
        <v>56</v>
      </c>
      <c r="E34" s="8">
        <v>48</v>
      </c>
      <c r="F34" s="8">
        <f>SUM(D34+E34)</f>
        <v>104</v>
      </c>
      <c r="G34" s="34">
        <f>(F34-C34)</f>
        <v>83</v>
      </c>
      <c r="H34" s="31">
        <v>22238</v>
      </c>
      <c r="J34" s="24">
        <f t="shared" si="1"/>
        <v>37.5</v>
      </c>
      <c r="L34"/>
      <c r="M34"/>
      <c r="N34" s="97"/>
      <c r="O34"/>
      <c r="P34"/>
      <c r="Q34"/>
      <c r="R34"/>
      <c r="S34"/>
    </row>
    <row r="35" spans="1:19" ht="19.5">
      <c r="A35" s="25" t="s">
        <v>267</v>
      </c>
      <c r="B35" s="6" t="s">
        <v>225</v>
      </c>
      <c r="C35" s="7">
        <v>27</v>
      </c>
      <c r="D35" s="8">
        <v>54</v>
      </c>
      <c r="E35" s="8">
        <v>50</v>
      </c>
      <c r="F35" s="8">
        <f>SUM(D35+E35)</f>
        <v>104</v>
      </c>
      <c r="G35" s="34">
        <f>(F35-C35)</f>
        <v>77</v>
      </c>
      <c r="H35" s="31">
        <v>20596</v>
      </c>
      <c r="J35" s="24">
        <f t="shared" si="1"/>
        <v>36.5</v>
      </c>
      <c r="L35"/>
      <c r="M35"/>
      <c r="N35" s="97"/>
      <c r="O35"/>
      <c r="P35"/>
      <c r="Q35"/>
      <c r="R35"/>
      <c r="S35"/>
    </row>
    <row r="36" spans="1:19" ht="19.5">
      <c r="A36" s="25" t="s">
        <v>271</v>
      </c>
      <c r="B36" s="6" t="s">
        <v>46</v>
      </c>
      <c r="C36" s="7">
        <v>24</v>
      </c>
      <c r="D36" s="8">
        <v>53</v>
      </c>
      <c r="E36" s="8">
        <v>51</v>
      </c>
      <c r="F36" s="8">
        <f>SUM(D36+E36)</f>
        <v>104</v>
      </c>
      <c r="G36" s="34">
        <f>(F36-C36)</f>
        <v>80</v>
      </c>
      <c r="H36" s="31">
        <v>19579</v>
      </c>
      <c r="J36" s="24">
        <f t="shared" si="1"/>
        <v>39</v>
      </c>
      <c r="L36"/>
      <c r="M36"/>
      <c r="N36" s="97"/>
      <c r="O36"/>
      <c r="P36"/>
      <c r="Q36"/>
      <c r="R36"/>
      <c r="S36"/>
    </row>
    <row r="37" spans="1:19" ht="19.5">
      <c r="A37" s="25" t="s">
        <v>111</v>
      </c>
      <c r="B37" s="6" t="s">
        <v>69</v>
      </c>
      <c r="C37" s="7">
        <v>18</v>
      </c>
      <c r="D37" s="8">
        <v>50</v>
      </c>
      <c r="E37" s="8">
        <v>56</v>
      </c>
      <c r="F37" s="8">
        <f>SUM(D37+E37)</f>
        <v>106</v>
      </c>
      <c r="G37" s="34">
        <f>(F37-C37)</f>
        <v>88</v>
      </c>
      <c r="H37" s="31">
        <v>22573</v>
      </c>
      <c r="J37" s="24">
        <f t="shared" si="1"/>
        <v>47</v>
      </c>
      <c r="L37"/>
      <c r="M37"/>
      <c r="N37" s="97"/>
      <c r="O37"/>
      <c r="P37"/>
      <c r="Q37"/>
      <c r="R37"/>
      <c r="S37"/>
    </row>
    <row r="38" spans="1:19" ht="19.5">
      <c r="A38" s="25" t="s">
        <v>59</v>
      </c>
      <c r="B38" s="6" t="s">
        <v>48</v>
      </c>
      <c r="C38" s="7">
        <v>29</v>
      </c>
      <c r="D38" s="8">
        <v>53</v>
      </c>
      <c r="E38" s="8">
        <v>54</v>
      </c>
      <c r="F38" s="8">
        <f>SUM(D38+E38)</f>
        <v>107</v>
      </c>
      <c r="G38" s="34">
        <f>(F38-C38)</f>
        <v>78</v>
      </c>
      <c r="H38" s="31">
        <v>21714</v>
      </c>
      <c r="J38" s="24">
        <f t="shared" si="1"/>
        <v>39.5</v>
      </c>
      <c r="L38"/>
      <c r="M38"/>
      <c r="N38" s="97"/>
      <c r="O38"/>
      <c r="P38"/>
      <c r="Q38"/>
      <c r="R38"/>
      <c r="S38"/>
    </row>
    <row r="39" spans="1:19" ht="19.5">
      <c r="A39" s="25" t="s">
        <v>276</v>
      </c>
      <c r="B39" s="6" t="s">
        <v>225</v>
      </c>
      <c r="C39" s="7">
        <v>32</v>
      </c>
      <c r="D39" s="8">
        <v>52</v>
      </c>
      <c r="E39" s="8">
        <v>55</v>
      </c>
      <c r="F39" s="8">
        <f>SUM(D39+E39)</f>
        <v>107</v>
      </c>
      <c r="G39" s="34">
        <f>(F39-C39)</f>
        <v>75</v>
      </c>
      <c r="H39" s="31">
        <v>17087</v>
      </c>
      <c r="J39" s="24">
        <f t="shared" si="1"/>
        <v>39</v>
      </c>
      <c r="L39"/>
      <c r="M39"/>
      <c r="N39" s="97"/>
      <c r="O39"/>
      <c r="P39"/>
      <c r="Q39"/>
      <c r="R39"/>
      <c r="S39"/>
    </row>
    <row r="40" spans="1:19" ht="19.5">
      <c r="A40" s="25" t="s">
        <v>159</v>
      </c>
      <c r="B40" s="6" t="s">
        <v>47</v>
      </c>
      <c r="C40" s="7">
        <v>28</v>
      </c>
      <c r="D40" s="8">
        <v>55</v>
      </c>
      <c r="E40" s="8">
        <v>54</v>
      </c>
      <c r="F40" s="8">
        <f>SUM(D40+E40)</f>
        <v>109</v>
      </c>
      <c r="G40" s="34">
        <f>(F40-C40)</f>
        <v>81</v>
      </c>
      <c r="H40" s="31">
        <v>18276</v>
      </c>
      <c r="J40" s="24">
        <f t="shared" si="1"/>
        <v>40</v>
      </c>
    </row>
    <row r="41" spans="1:19" ht="19.5">
      <c r="A41" s="25" t="s">
        <v>114</v>
      </c>
      <c r="B41" s="6" t="s">
        <v>71</v>
      </c>
      <c r="C41" s="7">
        <v>28</v>
      </c>
      <c r="D41" s="8">
        <v>54</v>
      </c>
      <c r="E41" s="8">
        <v>55</v>
      </c>
      <c r="F41" s="8">
        <f>SUM(D41+E41)</f>
        <v>109</v>
      </c>
      <c r="G41" s="34">
        <f>(F41-C41)</f>
        <v>81</v>
      </c>
      <c r="H41" s="31">
        <v>21457</v>
      </c>
      <c r="J41" s="24">
        <f t="shared" si="1"/>
        <v>41</v>
      </c>
      <c r="L41"/>
      <c r="M41"/>
      <c r="N41" s="97"/>
      <c r="O41"/>
      <c r="P41"/>
      <c r="Q41"/>
      <c r="R41"/>
      <c r="S41"/>
    </row>
    <row r="42" spans="1:19" ht="19.5">
      <c r="A42" s="25" t="s">
        <v>125</v>
      </c>
      <c r="B42" s="6" t="s">
        <v>71</v>
      </c>
      <c r="C42" s="7">
        <v>32</v>
      </c>
      <c r="D42" s="8">
        <v>55</v>
      </c>
      <c r="E42" s="8">
        <v>57</v>
      </c>
      <c r="F42" s="8">
        <f>SUM(D42+E42)</f>
        <v>112</v>
      </c>
      <c r="G42" s="34">
        <f>(F42-C42)</f>
        <v>80</v>
      </c>
      <c r="H42" s="31">
        <v>18203</v>
      </c>
      <c r="J42" s="24">
        <f t="shared" si="1"/>
        <v>41</v>
      </c>
      <c r="L42"/>
      <c r="M42"/>
      <c r="N42" s="97"/>
      <c r="O42"/>
      <c r="P42"/>
      <c r="Q42"/>
      <c r="R42"/>
      <c r="S42"/>
    </row>
    <row r="43" spans="1:19" ht="19.5">
      <c r="A43" s="25" t="s">
        <v>117</v>
      </c>
      <c r="B43" s="6" t="s">
        <v>71</v>
      </c>
      <c r="C43" s="7">
        <v>36</v>
      </c>
      <c r="D43" s="8">
        <v>54</v>
      </c>
      <c r="E43" s="8">
        <v>58</v>
      </c>
      <c r="F43" s="8">
        <f>SUM(D43+E43)</f>
        <v>112</v>
      </c>
      <c r="G43" s="34">
        <f>(F43-C43)</f>
        <v>76</v>
      </c>
      <c r="H43" s="31">
        <v>20677</v>
      </c>
      <c r="J43" s="24">
        <f t="shared" si="1"/>
        <v>40</v>
      </c>
      <c r="L43"/>
      <c r="M43"/>
      <c r="N43" s="97"/>
      <c r="O43"/>
      <c r="P43"/>
      <c r="Q43"/>
      <c r="R43"/>
      <c r="S43"/>
    </row>
    <row r="44" spans="1:19" ht="19.5">
      <c r="A44" s="25" t="s">
        <v>61</v>
      </c>
      <c r="B44" s="6" t="s">
        <v>46</v>
      </c>
      <c r="C44" s="7">
        <v>31</v>
      </c>
      <c r="D44" s="8">
        <v>54</v>
      </c>
      <c r="E44" s="8">
        <v>59</v>
      </c>
      <c r="F44" s="8">
        <f>SUM(D44+E44)</f>
        <v>113</v>
      </c>
      <c r="G44" s="34">
        <f>(F44-C44)</f>
        <v>82</v>
      </c>
      <c r="H44" s="31">
        <v>16882</v>
      </c>
      <c r="J44" s="24">
        <f t="shared" si="1"/>
        <v>43.5</v>
      </c>
      <c r="L44"/>
      <c r="M44"/>
      <c r="N44" s="97"/>
      <c r="O44"/>
      <c r="P44"/>
      <c r="Q44"/>
      <c r="R44"/>
      <c r="S44"/>
    </row>
    <row r="45" spans="1:19" ht="19.5">
      <c r="A45" s="25" t="s">
        <v>218</v>
      </c>
      <c r="B45" s="6" t="s">
        <v>71</v>
      </c>
      <c r="C45" s="7">
        <v>32</v>
      </c>
      <c r="D45" s="8">
        <v>62</v>
      </c>
      <c r="E45" s="8">
        <v>52</v>
      </c>
      <c r="F45" s="8">
        <f>SUM(D45+E45)</f>
        <v>114</v>
      </c>
      <c r="G45" s="34">
        <f>(F45-C45)</f>
        <v>82</v>
      </c>
      <c r="H45" s="31">
        <v>22019</v>
      </c>
      <c r="J45" s="24">
        <f t="shared" si="1"/>
        <v>36</v>
      </c>
      <c r="L45"/>
      <c r="M45"/>
      <c r="N45" s="97"/>
      <c r="O45"/>
      <c r="P45"/>
      <c r="Q45"/>
      <c r="R45"/>
      <c r="S45"/>
    </row>
    <row r="46" spans="1:19" ht="19.5">
      <c r="A46" s="25" t="s">
        <v>124</v>
      </c>
      <c r="B46" s="6" t="s">
        <v>67</v>
      </c>
      <c r="C46" s="7">
        <v>40</v>
      </c>
      <c r="D46" s="8">
        <v>57</v>
      </c>
      <c r="E46" s="8">
        <v>64</v>
      </c>
      <c r="F46" s="8">
        <f>SUM(D46+E46)</f>
        <v>121</v>
      </c>
      <c r="G46" s="34">
        <f>(F46-C46)</f>
        <v>81</v>
      </c>
      <c r="H46" s="31">
        <v>18540</v>
      </c>
      <c r="J46" s="24">
        <f t="shared" si="1"/>
        <v>44</v>
      </c>
    </row>
    <row r="47" spans="1:19" ht="19.5">
      <c r="A47" s="25" t="s">
        <v>169</v>
      </c>
      <c r="B47" s="6" t="s">
        <v>47</v>
      </c>
      <c r="C47" s="7">
        <v>34</v>
      </c>
      <c r="D47" s="8">
        <v>61</v>
      </c>
      <c r="E47" s="8">
        <v>61</v>
      </c>
      <c r="F47" s="8">
        <f>SUM(D47+E47)</f>
        <v>122</v>
      </c>
      <c r="G47" s="34">
        <f>(F47-C47)</f>
        <v>88</v>
      </c>
      <c r="H47" s="31">
        <v>21738</v>
      </c>
      <c r="J47" s="24">
        <f t="shared" si="1"/>
        <v>44</v>
      </c>
    </row>
    <row r="48" spans="1:19" ht="19.5">
      <c r="A48" s="25" t="s">
        <v>113</v>
      </c>
      <c r="B48" s="6" t="s">
        <v>46</v>
      </c>
      <c r="C48" s="7" t="s">
        <v>5</v>
      </c>
      <c r="D48" s="8" t="s">
        <v>293</v>
      </c>
      <c r="E48" s="8" t="s">
        <v>294</v>
      </c>
      <c r="F48" s="98" t="s">
        <v>8</v>
      </c>
      <c r="G48" s="99" t="s">
        <v>8</v>
      </c>
      <c r="H48" s="31">
        <v>21614</v>
      </c>
      <c r="L48"/>
      <c r="M48"/>
      <c r="N48" s="97"/>
      <c r="O48"/>
      <c r="P48"/>
      <c r="Q48"/>
      <c r="R48"/>
      <c r="S48"/>
    </row>
    <row r="49" spans="1:19" ht="19.5">
      <c r="A49" s="25" t="s">
        <v>274</v>
      </c>
      <c r="B49" s="6" t="s">
        <v>46</v>
      </c>
      <c r="C49" s="7" t="s">
        <v>5</v>
      </c>
      <c r="D49" s="8" t="s">
        <v>293</v>
      </c>
      <c r="E49" s="8" t="s">
        <v>294</v>
      </c>
      <c r="F49" s="98" t="s">
        <v>8</v>
      </c>
      <c r="G49" s="99" t="s">
        <v>8</v>
      </c>
      <c r="H49" s="31">
        <v>18623</v>
      </c>
      <c r="L49"/>
      <c r="M49"/>
      <c r="N49" s="97"/>
      <c r="O49"/>
      <c r="P49"/>
      <c r="Q49"/>
      <c r="R49"/>
      <c r="S49"/>
    </row>
    <row r="50" spans="1:19" ht="19.5">
      <c r="A50" s="25" t="s">
        <v>263</v>
      </c>
      <c r="B50" s="6" t="s">
        <v>48</v>
      </c>
      <c r="C50" s="7" t="s">
        <v>5</v>
      </c>
      <c r="D50" s="8" t="s">
        <v>293</v>
      </c>
      <c r="E50" s="8" t="s">
        <v>294</v>
      </c>
      <c r="F50" s="98" t="s">
        <v>8</v>
      </c>
      <c r="G50" s="99" t="s">
        <v>8</v>
      </c>
      <c r="H50" s="31">
        <v>22254</v>
      </c>
    </row>
    <row r="51" spans="1:19" ht="19.5">
      <c r="A51" s="25" t="s">
        <v>269</v>
      </c>
      <c r="B51" s="6" t="s">
        <v>46</v>
      </c>
      <c r="C51" s="7" t="s">
        <v>5</v>
      </c>
      <c r="D51" s="8" t="s">
        <v>293</v>
      </c>
      <c r="E51" s="8" t="s">
        <v>294</v>
      </c>
      <c r="F51" s="98" t="s">
        <v>8</v>
      </c>
      <c r="G51" s="99" t="s">
        <v>8</v>
      </c>
      <c r="H51" s="31">
        <v>19826</v>
      </c>
    </row>
    <row r="52" spans="1:19" ht="19.5">
      <c r="A52" s="25" t="s">
        <v>189</v>
      </c>
      <c r="B52" s="6" t="s">
        <v>67</v>
      </c>
      <c r="C52" s="7" t="s">
        <v>5</v>
      </c>
      <c r="D52" s="8" t="s">
        <v>293</v>
      </c>
      <c r="E52" s="8" t="s">
        <v>294</v>
      </c>
      <c r="F52" s="98" t="s">
        <v>8</v>
      </c>
      <c r="G52" s="99" t="s">
        <v>8</v>
      </c>
      <c r="H52" s="31">
        <v>20165</v>
      </c>
    </row>
    <row r="53" spans="1:19" ht="19.5">
      <c r="A53" s="25" t="s">
        <v>273</v>
      </c>
      <c r="B53" s="6" t="s">
        <v>225</v>
      </c>
      <c r="C53" s="7" t="s">
        <v>5</v>
      </c>
      <c r="D53" s="8" t="s">
        <v>293</v>
      </c>
      <c r="E53" s="8" t="s">
        <v>294</v>
      </c>
      <c r="F53" s="98" t="s">
        <v>8</v>
      </c>
      <c r="G53" s="99" t="s">
        <v>8</v>
      </c>
      <c r="H53" s="31">
        <v>19293</v>
      </c>
    </row>
    <row r="54" spans="1:19" ht="19.5">
      <c r="A54" s="25" t="s">
        <v>262</v>
      </c>
      <c r="B54" s="6" t="s">
        <v>68</v>
      </c>
      <c r="C54" s="7" t="s">
        <v>5</v>
      </c>
      <c r="D54" s="8" t="s">
        <v>293</v>
      </c>
      <c r="E54" s="8" t="s">
        <v>294</v>
      </c>
      <c r="F54" s="98" t="s">
        <v>8</v>
      </c>
      <c r="G54" s="99" t="s">
        <v>8</v>
      </c>
      <c r="H54" s="31">
        <v>22272</v>
      </c>
      <c r="L54"/>
      <c r="M54"/>
      <c r="N54" s="97"/>
      <c r="O54"/>
      <c r="P54"/>
      <c r="Q54"/>
      <c r="R54"/>
      <c r="S54"/>
    </row>
    <row r="55" spans="1:19" ht="19.5">
      <c r="A55" s="25" t="s">
        <v>279</v>
      </c>
      <c r="B55" s="6" t="s">
        <v>46</v>
      </c>
      <c r="C55" s="7" t="s">
        <v>5</v>
      </c>
      <c r="D55" s="8" t="s">
        <v>293</v>
      </c>
      <c r="E55" s="8" t="s">
        <v>294</v>
      </c>
      <c r="F55" s="98" t="s">
        <v>8</v>
      </c>
      <c r="G55" s="99" t="s">
        <v>8</v>
      </c>
      <c r="H55" s="31">
        <v>15193</v>
      </c>
      <c r="L55"/>
      <c r="M55"/>
      <c r="N55" s="97"/>
      <c r="O55"/>
      <c r="P55"/>
      <c r="Q55"/>
      <c r="R55"/>
      <c r="S55"/>
    </row>
    <row r="56" spans="1:19" ht="19.5">
      <c r="A56" s="25" t="s">
        <v>172</v>
      </c>
      <c r="B56" s="6" t="s">
        <v>47</v>
      </c>
      <c r="C56" s="7" t="s">
        <v>5</v>
      </c>
      <c r="D56" s="8" t="s">
        <v>293</v>
      </c>
      <c r="E56" s="8" t="s">
        <v>294</v>
      </c>
      <c r="F56" s="98" t="s">
        <v>8</v>
      </c>
      <c r="G56" s="99" t="s">
        <v>8</v>
      </c>
      <c r="H56" s="31">
        <v>19295</v>
      </c>
      <c r="L56"/>
      <c r="M56"/>
      <c r="N56" s="97"/>
      <c r="O56"/>
      <c r="P56"/>
      <c r="Q56"/>
      <c r="R56"/>
      <c r="S56"/>
    </row>
    <row r="57" spans="1:19" ht="19.5">
      <c r="A57" s="25" t="s">
        <v>112</v>
      </c>
      <c r="B57" s="6" t="s">
        <v>69</v>
      </c>
      <c r="C57" s="7" t="s">
        <v>5</v>
      </c>
      <c r="D57" s="8" t="s">
        <v>293</v>
      </c>
      <c r="E57" s="8" t="s">
        <v>294</v>
      </c>
      <c r="F57" s="98" t="s">
        <v>8</v>
      </c>
      <c r="G57" s="99" t="s">
        <v>8</v>
      </c>
      <c r="H57" s="31">
        <v>22259</v>
      </c>
      <c r="L57"/>
      <c r="M57"/>
      <c r="N57" s="97"/>
      <c r="O57"/>
      <c r="P57"/>
      <c r="Q57"/>
      <c r="R57"/>
      <c r="S57"/>
    </row>
    <row r="58" spans="1:19" ht="19.5">
      <c r="A58" s="25" t="s">
        <v>270</v>
      </c>
      <c r="B58" s="6" t="s">
        <v>225</v>
      </c>
      <c r="C58" s="7" t="s">
        <v>5</v>
      </c>
      <c r="D58" s="8" t="s">
        <v>293</v>
      </c>
      <c r="E58" s="8" t="s">
        <v>294</v>
      </c>
      <c r="F58" s="98" t="s">
        <v>8</v>
      </c>
      <c r="G58" s="99" t="s">
        <v>8</v>
      </c>
      <c r="H58" s="31">
        <v>19717</v>
      </c>
    </row>
    <row r="59" spans="1:19" ht="19.5">
      <c r="A59" s="25" t="s">
        <v>122</v>
      </c>
      <c r="B59" s="6" t="s">
        <v>47</v>
      </c>
      <c r="C59" s="7" t="s">
        <v>5</v>
      </c>
      <c r="D59" s="8" t="s">
        <v>293</v>
      </c>
      <c r="E59" s="8" t="s">
        <v>294</v>
      </c>
      <c r="F59" s="98" t="s">
        <v>8</v>
      </c>
      <c r="G59" s="99" t="s">
        <v>8</v>
      </c>
      <c r="H59" s="31">
        <v>19279</v>
      </c>
      <c r="L59"/>
      <c r="M59"/>
      <c r="N59" s="97"/>
      <c r="O59"/>
      <c r="P59"/>
      <c r="Q59"/>
      <c r="R59"/>
      <c r="S59"/>
    </row>
    <row r="60" spans="1:19" ht="19.5">
      <c r="A60" s="130" t="s">
        <v>168</v>
      </c>
      <c r="B60" s="6" t="s">
        <v>47</v>
      </c>
      <c r="C60" s="131" t="s">
        <v>8</v>
      </c>
      <c r="D60" s="98" t="s">
        <v>8</v>
      </c>
      <c r="E60" s="98" t="s">
        <v>8</v>
      </c>
      <c r="F60" s="8" t="s">
        <v>307</v>
      </c>
      <c r="G60" s="99" t="s">
        <v>8</v>
      </c>
      <c r="H60" s="31">
        <v>21518</v>
      </c>
      <c r="L60"/>
      <c r="M60"/>
      <c r="N60" s="97"/>
      <c r="O60"/>
      <c r="P60"/>
      <c r="Q60"/>
      <c r="R60"/>
      <c r="S60"/>
    </row>
    <row r="61" spans="1:19" ht="19.5">
      <c r="A61" s="25" t="s">
        <v>174</v>
      </c>
      <c r="B61" s="6" t="s">
        <v>47</v>
      </c>
      <c r="C61" s="7" t="s">
        <v>5</v>
      </c>
      <c r="D61" s="8" t="s">
        <v>293</v>
      </c>
      <c r="E61" s="8" t="s">
        <v>294</v>
      </c>
      <c r="F61" s="98" t="s">
        <v>8</v>
      </c>
      <c r="G61" s="99" t="s">
        <v>8</v>
      </c>
      <c r="H61" s="31">
        <v>21404</v>
      </c>
      <c r="L61"/>
      <c r="M61"/>
      <c r="N61" s="97"/>
      <c r="O61"/>
      <c r="P61"/>
      <c r="Q61"/>
      <c r="R61"/>
      <c r="S61"/>
    </row>
    <row r="62" spans="1:19" ht="19.5">
      <c r="A62" s="25" t="s">
        <v>264</v>
      </c>
      <c r="B62" s="6" t="s">
        <v>89</v>
      </c>
      <c r="C62" s="7" t="s">
        <v>5</v>
      </c>
      <c r="D62" s="8" t="s">
        <v>293</v>
      </c>
      <c r="E62" s="8" t="s">
        <v>294</v>
      </c>
      <c r="F62" s="98" t="s">
        <v>8</v>
      </c>
      <c r="G62" s="99" t="s">
        <v>8</v>
      </c>
      <c r="H62" s="31">
        <v>22058</v>
      </c>
      <c r="L62"/>
      <c r="M62"/>
      <c r="N62" s="97"/>
      <c r="O62"/>
      <c r="P62"/>
      <c r="Q62"/>
      <c r="R62"/>
      <c r="S62"/>
    </row>
    <row r="63" spans="1:19" ht="19.5">
      <c r="A63" s="25" t="s">
        <v>278</v>
      </c>
      <c r="B63" s="6" t="s">
        <v>46</v>
      </c>
      <c r="C63" s="7" t="s">
        <v>5</v>
      </c>
      <c r="D63" s="8" t="s">
        <v>293</v>
      </c>
      <c r="E63" s="8" t="s">
        <v>294</v>
      </c>
      <c r="F63" s="98" t="s">
        <v>8</v>
      </c>
      <c r="G63" s="99" t="s">
        <v>8</v>
      </c>
      <c r="H63" s="31">
        <v>16421</v>
      </c>
    </row>
    <row r="64" spans="1:19" ht="19.5">
      <c r="A64" s="25" t="s">
        <v>277</v>
      </c>
      <c r="B64" s="6" t="s">
        <v>46</v>
      </c>
      <c r="C64" s="7" t="s">
        <v>5</v>
      </c>
      <c r="D64" s="8" t="s">
        <v>293</v>
      </c>
      <c r="E64" s="8" t="s">
        <v>294</v>
      </c>
      <c r="F64" s="98" t="s">
        <v>8</v>
      </c>
      <c r="G64" s="99" t="s">
        <v>8</v>
      </c>
      <c r="H64" s="31">
        <v>16955</v>
      </c>
      <c r="L64"/>
      <c r="M64"/>
      <c r="N64" s="97"/>
      <c r="O64"/>
      <c r="P64"/>
      <c r="Q64"/>
      <c r="R64"/>
      <c r="S64"/>
    </row>
    <row r="65" spans="1:19" ht="19.5">
      <c r="A65" s="25" t="s">
        <v>259</v>
      </c>
      <c r="B65" s="6" t="s">
        <v>225</v>
      </c>
      <c r="C65" s="7" t="s">
        <v>5</v>
      </c>
      <c r="D65" s="8" t="s">
        <v>293</v>
      </c>
      <c r="E65" s="8" t="s">
        <v>294</v>
      </c>
      <c r="F65" s="98" t="s">
        <v>8</v>
      </c>
      <c r="G65" s="99" t="s">
        <v>8</v>
      </c>
      <c r="H65" s="31">
        <v>22462</v>
      </c>
      <c r="L65"/>
      <c r="M65"/>
      <c r="N65" s="97"/>
      <c r="O65"/>
      <c r="P65"/>
      <c r="Q65"/>
      <c r="R65"/>
      <c r="S65"/>
    </row>
    <row r="66" spans="1:19" ht="19.5">
      <c r="A66" s="25" t="s">
        <v>260</v>
      </c>
      <c r="B66" s="6" t="s">
        <v>46</v>
      </c>
      <c r="C66" s="7" t="s">
        <v>5</v>
      </c>
      <c r="D66" s="8" t="s">
        <v>293</v>
      </c>
      <c r="E66" s="8" t="s">
        <v>294</v>
      </c>
      <c r="F66" s="98" t="s">
        <v>8</v>
      </c>
      <c r="G66" s="99" t="s">
        <v>8</v>
      </c>
      <c r="H66" s="31">
        <v>22427</v>
      </c>
    </row>
    <row r="67" spans="1:19" ht="20.25" thickBot="1">
      <c r="A67" s="100" t="s">
        <v>192</v>
      </c>
      <c r="B67" s="101" t="s">
        <v>67</v>
      </c>
      <c r="C67" s="102" t="s">
        <v>287</v>
      </c>
      <c r="D67" s="103" t="s">
        <v>288</v>
      </c>
      <c r="E67" s="103" t="s">
        <v>289</v>
      </c>
      <c r="F67" s="103" t="s">
        <v>290</v>
      </c>
      <c r="G67" s="132" t="s">
        <v>291</v>
      </c>
      <c r="H67" s="106">
        <v>20260</v>
      </c>
    </row>
  </sheetData>
  <sortState ref="A10:I47">
    <sortCondition ref="F10:F47"/>
    <sortCondition ref="E10:E47"/>
    <sortCondition ref="D10:D47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4"/>
  <sheetViews>
    <sheetView zoomScale="70" zoomScaleNormal="70" workbookViewId="0">
      <selection sqref="A1:G1"/>
    </sheetView>
  </sheetViews>
  <sheetFormatPr baseColWidth="10" defaultRowHeight="18.75"/>
  <cols>
    <col min="1" max="1" width="35.5703125" style="1" customWidth="1"/>
    <col min="2" max="2" width="8.85546875" style="1" customWidth="1"/>
    <col min="3" max="7" width="6.7109375" style="2" customWidth="1"/>
    <col min="8" max="8" width="12.85546875" style="1" customWidth="1"/>
    <col min="9" max="9" width="10.42578125" style="2" bestFit="1" customWidth="1"/>
    <col min="10" max="10" width="11.42578125" style="1" customWidth="1"/>
    <col min="11" max="11" width="19.28515625" style="1" bestFit="1" customWidth="1"/>
    <col min="12" max="16384" width="11.42578125" style="1"/>
  </cols>
  <sheetData>
    <row r="1" spans="1:19" ht="30.75">
      <c r="A1" s="70" t="s">
        <v>6</v>
      </c>
      <c r="B1" s="70"/>
      <c r="C1" s="70"/>
      <c r="D1" s="70"/>
      <c r="E1" s="70"/>
      <c r="F1" s="70"/>
      <c r="G1" s="70"/>
    </row>
    <row r="2" spans="1:19" ht="30.75">
      <c r="A2" s="70" t="s">
        <v>7</v>
      </c>
      <c r="B2" s="70"/>
      <c r="C2" s="70"/>
      <c r="D2" s="70"/>
      <c r="E2" s="70"/>
      <c r="F2" s="70"/>
      <c r="G2" s="70"/>
    </row>
    <row r="3" spans="1:19" ht="25.5">
      <c r="A3" s="73" t="str">
        <f>'MID AMATEUR'!A3:G3</f>
        <v>CARILO</v>
      </c>
      <c r="B3" s="73"/>
      <c r="C3" s="73"/>
      <c r="D3" s="73"/>
      <c r="E3" s="73"/>
      <c r="F3" s="73"/>
      <c r="G3" s="73"/>
    </row>
    <row r="4" spans="1:19" ht="25.5">
      <c r="A4" s="73" t="str">
        <f>'SUPER SENIOR'!A4:G4</f>
        <v>GOLF</v>
      </c>
      <c r="B4" s="73"/>
      <c r="C4" s="73"/>
      <c r="D4" s="73"/>
      <c r="E4" s="73"/>
      <c r="F4" s="73"/>
      <c r="G4" s="73"/>
    </row>
    <row r="5" spans="1:19" ht="20.25">
      <c r="A5" s="71" t="str">
        <f>'MID AMATEUR'!A5:G5</f>
        <v>5° FECHA DE MAYORES</v>
      </c>
      <c r="B5" s="71"/>
      <c r="C5" s="71"/>
      <c r="D5" s="71"/>
      <c r="E5" s="71"/>
      <c r="F5" s="71"/>
      <c r="G5" s="71"/>
    </row>
    <row r="6" spans="1:19" ht="19.5">
      <c r="A6" s="72" t="str">
        <f>'MID AMATEUR'!A6:G6</f>
        <v>DOS VUELTAS DE 9 HOYOS MEDAL PLAY</v>
      </c>
      <c r="B6" s="72"/>
      <c r="C6" s="72"/>
      <c r="D6" s="72"/>
      <c r="E6" s="72"/>
      <c r="F6" s="72"/>
      <c r="G6" s="72"/>
    </row>
    <row r="7" spans="1:19" ht="20.25" thickBot="1">
      <c r="A7" s="75" t="str">
        <f>'MID AMATEUR'!A7:E7</f>
        <v>SABADO 21 Y DOMINGO 22 DE AGOSTO DE 2021</v>
      </c>
      <c r="B7" s="75"/>
      <c r="C7" s="75"/>
      <c r="D7" s="75"/>
      <c r="E7" s="75"/>
      <c r="F7" s="75"/>
      <c r="G7" s="75"/>
      <c r="H7" s="22"/>
    </row>
    <row r="8" spans="1:19" ht="20.25" thickBot="1">
      <c r="A8" s="67" t="s">
        <v>19</v>
      </c>
      <c r="B8" s="68"/>
      <c r="C8" s="68"/>
      <c r="D8" s="68"/>
      <c r="E8" s="68"/>
      <c r="F8" s="68"/>
      <c r="G8" s="69"/>
    </row>
    <row r="9" spans="1:19" s="3" customFormat="1" ht="20.25" thickBot="1">
      <c r="A9" s="4" t="s">
        <v>10</v>
      </c>
      <c r="B9" s="5" t="s">
        <v>9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26" t="s">
        <v>14</v>
      </c>
      <c r="I9" s="66"/>
      <c r="J9" s="23" t="s">
        <v>15</v>
      </c>
    </row>
    <row r="10" spans="1:19" ht="20.25" thickBot="1">
      <c r="A10" s="25" t="s">
        <v>151</v>
      </c>
      <c r="B10" s="6" t="s">
        <v>48</v>
      </c>
      <c r="C10" s="7">
        <v>-1</v>
      </c>
      <c r="D10" s="8">
        <v>37</v>
      </c>
      <c r="E10" s="8">
        <v>42</v>
      </c>
      <c r="F10" s="111">
        <f>SUM(D10+E10)</f>
        <v>79</v>
      </c>
      <c r="G10" s="34">
        <f>(F10-C10)</f>
        <v>80</v>
      </c>
      <c r="H10" s="31">
        <v>25922</v>
      </c>
      <c r="I10" s="127" t="s">
        <v>128</v>
      </c>
      <c r="J10" s="24">
        <f t="shared" ref="J10:J11" si="0">(E10-C10*0.5)</f>
        <v>42.5</v>
      </c>
      <c r="L10"/>
      <c r="M10"/>
      <c r="N10" s="97"/>
      <c r="O10"/>
      <c r="P10"/>
      <c r="Q10"/>
      <c r="R10"/>
      <c r="S10"/>
    </row>
    <row r="11" spans="1:19" ht="20.25" thickBot="1">
      <c r="A11" s="25" t="s">
        <v>204</v>
      </c>
      <c r="B11" s="6" t="s">
        <v>48</v>
      </c>
      <c r="C11" s="7">
        <v>4</v>
      </c>
      <c r="D11" s="8">
        <v>40</v>
      </c>
      <c r="E11" s="8">
        <v>40</v>
      </c>
      <c r="F11" s="111">
        <f>SUM(D11+E11)</f>
        <v>80</v>
      </c>
      <c r="G11" s="34">
        <f>(F11-C11)</f>
        <v>76</v>
      </c>
      <c r="H11" s="31">
        <v>33060</v>
      </c>
      <c r="I11" s="127" t="s">
        <v>129</v>
      </c>
      <c r="J11" s="24">
        <f t="shared" si="0"/>
        <v>38</v>
      </c>
      <c r="L11"/>
      <c r="M11"/>
      <c r="N11" s="97"/>
      <c r="O11"/>
      <c r="P11"/>
      <c r="Q11"/>
      <c r="R11"/>
      <c r="S11"/>
    </row>
    <row r="12" spans="1:19" ht="20.25" thickBot="1">
      <c r="A12" s="25" t="s">
        <v>191</v>
      </c>
      <c r="B12" s="6" t="s">
        <v>67</v>
      </c>
      <c r="C12" s="7">
        <v>22</v>
      </c>
      <c r="D12" s="8">
        <v>48</v>
      </c>
      <c r="E12" s="8">
        <v>49</v>
      </c>
      <c r="F12" s="111">
        <f>SUM(D12+E12)</f>
        <v>97</v>
      </c>
      <c r="G12" s="34">
        <f>(F12-C12)</f>
        <v>75</v>
      </c>
      <c r="H12" s="31">
        <v>22616</v>
      </c>
      <c r="I12" s="127" t="s">
        <v>136</v>
      </c>
      <c r="J12" s="24">
        <f t="shared" ref="J12:J24" si="1">(E12-C12*0.5)</f>
        <v>38</v>
      </c>
    </row>
    <row r="13" spans="1:19" ht="20.25" thickBot="1">
      <c r="A13" s="25" t="s">
        <v>198</v>
      </c>
      <c r="B13" s="6" t="s">
        <v>71</v>
      </c>
      <c r="C13" s="7">
        <v>23</v>
      </c>
      <c r="D13" s="8">
        <v>53</v>
      </c>
      <c r="E13" s="8">
        <v>49</v>
      </c>
      <c r="F13" s="8">
        <f>SUM(D13+E13)</f>
        <v>102</v>
      </c>
      <c r="G13" s="125">
        <f>(F13-C13)</f>
        <v>79</v>
      </c>
      <c r="H13" s="31">
        <v>26288</v>
      </c>
      <c r="I13" s="128" t="s">
        <v>38</v>
      </c>
      <c r="J13" s="24">
        <f t="shared" si="1"/>
        <v>37.5</v>
      </c>
      <c r="L13"/>
      <c r="M13"/>
      <c r="N13" s="97"/>
      <c r="O13"/>
      <c r="P13"/>
      <c r="Q13"/>
      <c r="R13"/>
      <c r="S13"/>
    </row>
    <row r="14" spans="1:19" ht="20.25" thickBot="1">
      <c r="A14" s="25" t="s">
        <v>286</v>
      </c>
      <c r="B14" s="6" t="s">
        <v>72</v>
      </c>
      <c r="C14" s="7">
        <v>25</v>
      </c>
      <c r="D14" s="8">
        <v>50</v>
      </c>
      <c r="E14" s="8">
        <v>56</v>
      </c>
      <c r="F14" s="8">
        <f>SUM(D14+E14)</f>
        <v>106</v>
      </c>
      <c r="G14" s="34">
        <f>(F14-C14)</f>
        <v>81</v>
      </c>
      <c r="H14" s="31">
        <v>18666</v>
      </c>
      <c r="J14" s="24">
        <f t="shared" si="1"/>
        <v>43.5</v>
      </c>
      <c r="L14"/>
      <c r="M14"/>
      <c r="N14" s="97"/>
      <c r="O14"/>
      <c r="P14"/>
      <c r="Q14"/>
      <c r="R14"/>
      <c r="S14"/>
    </row>
    <row r="15" spans="1:19" ht="20.25" thickBot="1">
      <c r="A15" s="25" t="s">
        <v>282</v>
      </c>
      <c r="B15" s="6" t="s">
        <v>46</v>
      </c>
      <c r="C15" s="7">
        <v>32</v>
      </c>
      <c r="D15" s="8">
        <v>56</v>
      </c>
      <c r="E15" s="8">
        <v>51</v>
      </c>
      <c r="F15" s="8">
        <f>SUM(D15+E15)</f>
        <v>107</v>
      </c>
      <c r="G15" s="125">
        <f>(F15-C15)</f>
        <v>75</v>
      </c>
      <c r="H15" s="31">
        <v>21613</v>
      </c>
      <c r="I15" s="128" t="s">
        <v>37</v>
      </c>
      <c r="J15" s="24">
        <f t="shared" si="1"/>
        <v>35</v>
      </c>
      <c r="L15"/>
      <c r="M15"/>
      <c r="N15" s="97"/>
      <c r="O15"/>
      <c r="P15"/>
      <c r="Q15"/>
      <c r="R15"/>
      <c r="S15"/>
    </row>
    <row r="16" spans="1:19" ht="19.5">
      <c r="A16" s="25" t="s">
        <v>205</v>
      </c>
      <c r="B16" s="6" t="s">
        <v>47</v>
      </c>
      <c r="C16" s="7">
        <v>29</v>
      </c>
      <c r="D16" s="8">
        <v>57</v>
      </c>
      <c r="E16" s="8">
        <v>57</v>
      </c>
      <c r="F16" s="8">
        <f>SUM(D16+E16)</f>
        <v>114</v>
      </c>
      <c r="G16" s="34">
        <f>(F16-C16)</f>
        <v>85</v>
      </c>
      <c r="H16" s="31">
        <v>22684</v>
      </c>
      <c r="J16" s="24">
        <f t="shared" si="1"/>
        <v>42.5</v>
      </c>
      <c r="L16"/>
      <c r="M16"/>
      <c r="N16" s="97"/>
      <c r="O16"/>
      <c r="P16"/>
      <c r="Q16"/>
      <c r="R16"/>
      <c r="S16"/>
    </row>
    <row r="17" spans="1:19" ht="20.25" thickBot="1">
      <c r="A17" s="25" t="s">
        <v>211</v>
      </c>
      <c r="B17" s="6" t="s">
        <v>48</v>
      </c>
      <c r="C17" s="7">
        <v>48</v>
      </c>
      <c r="D17" s="8">
        <v>63</v>
      </c>
      <c r="E17" s="8">
        <v>69</v>
      </c>
      <c r="F17" s="8">
        <f>SUM(D17+E17)</f>
        <v>132</v>
      </c>
      <c r="G17" s="34">
        <f>(F17-C17)</f>
        <v>84</v>
      </c>
      <c r="H17" s="31">
        <v>20644</v>
      </c>
      <c r="J17" s="24">
        <f t="shared" si="1"/>
        <v>45</v>
      </c>
      <c r="L17"/>
      <c r="M17"/>
      <c r="N17" s="97"/>
      <c r="O17"/>
      <c r="P17"/>
      <c r="Q17"/>
      <c r="R17"/>
      <c r="S17"/>
    </row>
    <row r="18" spans="1:19" ht="20.25" thickBot="1">
      <c r="A18" s="25" t="s">
        <v>206</v>
      </c>
      <c r="B18" s="6" t="s">
        <v>71</v>
      </c>
      <c r="C18" s="7">
        <v>54</v>
      </c>
      <c r="D18" s="8">
        <v>73</v>
      </c>
      <c r="E18" s="8">
        <v>61</v>
      </c>
      <c r="F18" s="8">
        <f>SUM(D18+E18)</f>
        <v>134</v>
      </c>
      <c r="G18" s="125">
        <f>(F18-C18)</f>
        <v>80</v>
      </c>
      <c r="H18" s="31">
        <v>20615</v>
      </c>
      <c r="I18" s="128" t="s">
        <v>137</v>
      </c>
      <c r="J18" s="129">
        <f t="shared" si="1"/>
        <v>34</v>
      </c>
      <c r="L18"/>
      <c r="M18"/>
      <c r="N18" s="97"/>
      <c r="O18"/>
      <c r="P18"/>
      <c r="Q18"/>
      <c r="R18"/>
      <c r="S18"/>
    </row>
    <row r="19" spans="1:19" ht="19.5">
      <c r="A19" s="25" t="s">
        <v>283</v>
      </c>
      <c r="B19" s="6" t="s">
        <v>71</v>
      </c>
      <c r="C19" s="7">
        <v>59</v>
      </c>
      <c r="D19" s="8">
        <v>69</v>
      </c>
      <c r="E19" s="8">
        <v>70</v>
      </c>
      <c r="F19" s="8">
        <f>SUM(D19+E19)</f>
        <v>139</v>
      </c>
      <c r="G19" s="34">
        <f>(F19-C19)</f>
        <v>80</v>
      </c>
      <c r="H19" s="31">
        <v>20992</v>
      </c>
      <c r="J19" s="129">
        <f t="shared" si="1"/>
        <v>40.5</v>
      </c>
    </row>
    <row r="20" spans="1:19" ht="19.5">
      <c r="A20" s="25" t="s">
        <v>210</v>
      </c>
      <c r="B20" s="6" t="s">
        <v>48</v>
      </c>
      <c r="C20" s="7">
        <v>53</v>
      </c>
      <c r="D20" s="8">
        <v>84</v>
      </c>
      <c r="E20" s="8">
        <v>79</v>
      </c>
      <c r="F20" s="8">
        <f>SUM(D20+E20)</f>
        <v>163</v>
      </c>
      <c r="G20" s="34">
        <f>(F20-C20)</f>
        <v>110</v>
      </c>
      <c r="H20" s="31">
        <v>19081</v>
      </c>
      <c r="J20" s="24">
        <f t="shared" si="1"/>
        <v>52.5</v>
      </c>
    </row>
    <row r="21" spans="1:19" ht="19.5">
      <c r="A21" s="25" t="s">
        <v>281</v>
      </c>
      <c r="B21" s="6" t="s">
        <v>48</v>
      </c>
      <c r="C21" s="7" t="s">
        <v>5</v>
      </c>
      <c r="D21" s="8" t="s">
        <v>293</v>
      </c>
      <c r="E21" s="8" t="s">
        <v>294</v>
      </c>
      <c r="F21" s="98" t="s">
        <v>8</v>
      </c>
      <c r="G21" s="99" t="s">
        <v>8</v>
      </c>
      <c r="H21" s="31">
        <v>23148</v>
      </c>
      <c r="L21"/>
      <c r="M21"/>
      <c r="N21" s="97"/>
      <c r="O21"/>
      <c r="P21"/>
      <c r="Q21"/>
      <c r="R21"/>
      <c r="S21"/>
    </row>
    <row r="22" spans="1:19" ht="19.5">
      <c r="A22" s="25" t="s">
        <v>285</v>
      </c>
      <c r="B22" s="6" t="s">
        <v>46</v>
      </c>
      <c r="C22" s="7" t="s">
        <v>5</v>
      </c>
      <c r="D22" s="8" t="s">
        <v>293</v>
      </c>
      <c r="E22" s="8" t="s">
        <v>294</v>
      </c>
      <c r="F22" s="98" t="s">
        <v>8</v>
      </c>
      <c r="G22" s="99" t="s">
        <v>8</v>
      </c>
      <c r="H22" s="31">
        <v>20121</v>
      </c>
      <c r="L22"/>
      <c r="M22"/>
      <c r="N22" s="97"/>
      <c r="O22"/>
      <c r="P22"/>
      <c r="Q22"/>
      <c r="R22"/>
      <c r="S22"/>
    </row>
    <row r="23" spans="1:19" ht="19.5">
      <c r="A23" s="25" t="s">
        <v>171</v>
      </c>
      <c r="B23" s="6" t="s">
        <v>47</v>
      </c>
      <c r="C23" s="7" t="s">
        <v>5</v>
      </c>
      <c r="D23" s="8" t="s">
        <v>293</v>
      </c>
      <c r="E23" s="8" t="s">
        <v>294</v>
      </c>
      <c r="F23" s="98" t="s">
        <v>8</v>
      </c>
      <c r="G23" s="99" t="s">
        <v>8</v>
      </c>
      <c r="H23" s="31">
        <v>22508</v>
      </c>
    </row>
    <row r="24" spans="1:19" ht="20.25" thickBot="1">
      <c r="A24" s="100" t="s">
        <v>284</v>
      </c>
      <c r="B24" s="101" t="s">
        <v>68</v>
      </c>
      <c r="C24" s="102" t="s">
        <v>5</v>
      </c>
      <c r="D24" s="103" t="s">
        <v>293</v>
      </c>
      <c r="E24" s="103" t="s">
        <v>294</v>
      </c>
      <c r="F24" s="104" t="s">
        <v>8</v>
      </c>
      <c r="G24" s="105" t="s">
        <v>8</v>
      </c>
      <c r="H24" s="106">
        <v>20442</v>
      </c>
      <c r="L24"/>
      <c r="M24"/>
      <c r="N24" s="97"/>
      <c r="O24"/>
      <c r="P24"/>
      <c r="Q24"/>
      <c r="R24"/>
      <c r="S24"/>
    </row>
  </sheetData>
  <sortState ref="A10:H24">
    <sortCondition ref="F10:F24"/>
    <sortCondition ref="E10:E24"/>
    <sortCondition ref="D10:D24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160"/>
  <sheetViews>
    <sheetView zoomScale="70" zoomScaleNormal="70" workbookViewId="0">
      <selection sqref="A1:G1"/>
    </sheetView>
  </sheetViews>
  <sheetFormatPr baseColWidth="10" defaultRowHeight="18.75"/>
  <cols>
    <col min="1" max="1" width="37.7109375" style="1" bestFit="1" customWidth="1"/>
    <col min="2" max="2" width="9.71093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2.85546875" style="1" bestFit="1" customWidth="1"/>
    <col min="11" max="15" width="11.42578125" style="22"/>
    <col min="16" max="16384" width="11.42578125" style="1"/>
  </cols>
  <sheetData>
    <row r="1" spans="1:256" ht="30.75">
      <c r="A1" s="70" t="s">
        <v>6</v>
      </c>
      <c r="B1" s="70"/>
      <c r="C1" s="70"/>
      <c r="D1" s="70"/>
      <c r="E1" s="70"/>
      <c r="F1" s="70"/>
      <c r="G1" s="70"/>
    </row>
    <row r="2" spans="1:256" ht="30.75">
      <c r="A2" s="70" t="s">
        <v>7</v>
      </c>
      <c r="B2" s="70"/>
      <c r="C2" s="70"/>
      <c r="D2" s="70"/>
      <c r="E2" s="70"/>
      <c r="F2" s="70"/>
      <c r="G2" s="70"/>
    </row>
    <row r="3" spans="1:256" ht="25.5">
      <c r="A3" s="73" t="str">
        <f>'MID AMATEUR'!A3:G3</f>
        <v>CARILO</v>
      </c>
      <c r="B3" s="73"/>
      <c r="C3" s="73"/>
      <c r="D3" s="73"/>
      <c r="E3" s="73"/>
      <c r="F3" s="73"/>
      <c r="G3" s="73"/>
    </row>
    <row r="4" spans="1:256" ht="25.5">
      <c r="A4" s="73" t="str">
        <f>'MID AMATEUR'!A4:G4</f>
        <v>GOLF</v>
      </c>
      <c r="B4" s="73"/>
      <c r="C4" s="73"/>
      <c r="D4" s="73"/>
      <c r="E4" s="73"/>
      <c r="F4" s="73"/>
      <c r="G4" s="73"/>
    </row>
    <row r="5" spans="1:256" ht="20.25">
      <c r="A5" s="71" t="str">
        <f>'MID AMATEUR'!A5:G5</f>
        <v>5° FECHA DE MAYORES</v>
      </c>
      <c r="B5" s="71"/>
      <c r="C5" s="71"/>
      <c r="D5" s="71"/>
      <c r="E5" s="71"/>
      <c r="F5" s="71"/>
      <c r="G5" s="71"/>
    </row>
    <row r="6" spans="1:256" ht="19.5">
      <c r="A6" s="72" t="str">
        <f>'MID AMATEUR'!A6:G6</f>
        <v>DOS VUELTAS DE 9 HOYOS MEDAL PLAY</v>
      </c>
      <c r="B6" s="72"/>
      <c r="C6" s="72"/>
      <c r="D6" s="72"/>
      <c r="E6" s="72"/>
      <c r="F6" s="72"/>
      <c r="G6" s="72"/>
      <c r="J6" s="12">
        <v>43922</v>
      </c>
    </row>
    <row r="7" spans="1:256" ht="20.25" thickBot="1">
      <c r="A7" s="74" t="str">
        <f>'MID AMATEUR'!A7:E7</f>
        <v>SABADO 21 Y DOMINGO 22 DE AGOSTO DE 2021</v>
      </c>
      <c r="B7" s="74"/>
      <c r="C7" s="74"/>
      <c r="D7" s="74"/>
      <c r="E7" s="74"/>
      <c r="F7" s="74"/>
      <c r="G7" s="74"/>
    </row>
    <row r="8" spans="1:256" ht="20.25" thickBot="1">
      <c r="A8" s="67" t="s">
        <v>13</v>
      </c>
      <c r="B8" s="68"/>
      <c r="C8" s="68"/>
      <c r="D8" s="68"/>
      <c r="E8" s="68"/>
      <c r="F8" s="68"/>
      <c r="G8" s="69"/>
    </row>
    <row r="9" spans="1:256" s="3" customFormat="1" ht="20.25" thickBot="1">
      <c r="A9" s="9" t="s">
        <v>0</v>
      </c>
      <c r="B9" s="10" t="s">
        <v>9</v>
      </c>
      <c r="C9" s="9" t="s">
        <v>1</v>
      </c>
      <c r="D9" s="9" t="s">
        <v>2</v>
      </c>
      <c r="E9" s="9" t="s">
        <v>3</v>
      </c>
      <c r="F9" s="9" t="s">
        <v>4</v>
      </c>
      <c r="G9" s="11" t="s">
        <v>8</v>
      </c>
      <c r="H9" s="9" t="s">
        <v>11</v>
      </c>
      <c r="J9" s="9" t="s">
        <v>12</v>
      </c>
      <c r="K9" s="22"/>
      <c r="L9" s="22"/>
      <c r="M9" s="22"/>
      <c r="N9" s="22"/>
      <c r="O9" s="2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>
      <c r="A10" s="25" t="s">
        <v>183</v>
      </c>
      <c r="B10" s="6" t="s">
        <v>67</v>
      </c>
      <c r="C10" s="7">
        <v>-2</v>
      </c>
      <c r="D10" s="8">
        <v>37</v>
      </c>
      <c r="E10" s="8">
        <v>35</v>
      </c>
      <c r="F10" s="8">
        <f>SUM(D10+E10)</f>
        <v>72</v>
      </c>
      <c r="G10" s="99" t="s">
        <v>8</v>
      </c>
      <c r="H10" s="31">
        <v>32333</v>
      </c>
      <c r="J10" s="33">
        <f xml:space="preserve"> DATEDIF(H10,$J$6,"y")</f>
        <v>31</v>
      </c>
      <c r="P10" s="22"/>
      <c r="Q10" s="22"/>
    </row>
    <row r="11" spans="1:256" ht="19.5">
      <c r="A11" s="25" t="s">
        <v>147</v>
      </c>
      <c r="B11" s="6" t="s">
        <v>75</v>
      </c>
      <c r="C11" s="7">
        <v>-1</v>
      </c>
      <c r="D11" s="8">
        <v>35</v>
      </c>
      <c r="E11" s="8">
        <v>37</v>
      </c>
      <c r="F11" s="8">
        <f>SUM(D11+E11)</f>
        <v>72</v>
      </c>
      <c r="G11" s="99" t="s">
        <v>8</v>
      </c>
      <c r="H11" s="31">
        <v>34117</v>
      </c>
      <c r="J11" s="33">
        <f xml:space="preserve"> DATEDIF(H11,$J$6,"y")</f>
        <v>26</v>
      </c>
      <c r="P11" s="22"/>
      <c r="Q11" s="22"/>
    </row>
    <row r="12" spans="1:256" ht="19.5">
      <c r="A12" s="25" t="s">
        <v>98</v>
      </c>
      <c r="B12" s="6" t="s">
        <v>71</v>
      </c>
      <c r="C12" s="7">
        <v>5</v>
      </c>
      <c r="D12" s="8">
        <v>35</v>
      </c>
      <c r="E12" s="8">
        <v>38</v>
      </c>
      <c r="F12" s="8">
        <f>SUM(D12+E12)</f>
        <v>73</v>
      </c>
      <c r="G12" s="99" t="s">
        <v>8</v>
      </c>
      <c r="H12" s="31">
        <v>26007</v>
      </c>
      <c r="J12" s="33">
        <f t="shared" ref="J12:J75" si="0" xml:space="preserve"> DATEDIF(H12,$J$6,"y")</f>
        <v>49</v>
      </c>
      <c r="P12" s="22"/>
      <c r="Q12" s="22"/>
    </row>
    <row r="13" spans="1:256" ht="19.5">
      <c r="A13" s="25" t="s">
        <v>91</v>
      </c>
      <c r="B13" s="6" t="s">
        <v>71</v>
      </c>
      <c r="C13" s="7">
        <v>-2</v>
      </c>
      <c r="D13" s="8">
        <v>39</v>
      </c>
      <c r="E13" s="8">
        <v>36</v>
      </c>
      <c r="F13" s="8">
        <f>SUM(D13+E13)</f>
        <v>75</v>
      </c>
      <c r="G13" s="99" t="s">
        <v>8</v>
      </c>
      <c r="H13" s="31">
        <v>27313</v>
      </c>
      <c r="J13" s="33">
        <f t="shared" si="0"/>
        <v>45</v>
      </c>
      <c r="P13" s="22"/>
      <c r="Q13" s="22"/>
    </row>
    <row r="14" spans="1:256" ht="19.5">
      <c r="A14" s="25" t="s">
        <v>95</v>
      </c>
      <c r="B14" s="6" t="s">
        <v>48</v>
      </c>
      <c r="C14" s="7">
        <v>-1</v>
      </c>
      <c r="D14" s="8">
        <v>38</v>
      </c>
      <c r="E14" s="8">
        <v>37</v>
      </c>
      <c r="F14" s="8">
        <f>SUM(D14+E14)</f>
        <v>75</v>
      </c>
      <c r="G14" s="99" t="s">
        <v>8</v>
      </c>
      <c r="H14" s="31">
        <v>26222</v>
      </c>
      <c r="J14" s="33">
        <f t="shared" si="0"/>
        <v>48</v>
      </c>
      <c r="P14" s="22"/>
      <c r="Q14" s="22"/>
    </row>
    <row r="15" spans="1:256" ht="19.5">
      <c r="A15" s="25" t="s">
        <v>148</v>
      </c>
      <c r="B15" s="6" t="s">
        <v>47</v>
      </c>
      <c r="C15" s="7">
        <v>0</v>
      </c>
      <c r="D15" s="8">
        <v>39</v>
      </c>
      <c r="E15" s="8">
        <v>37</v>
      </c>
      <c r="F15" s="8">
        <f>SUM(D15+E15)</f>
        <v>76</v>
      </c>
      <c r="G15" s="99" t="s">
        <v>8</v>
      </c>
      <c r="H15" s="31">
        <v>33552</v>
      </c>
      <c r="J15" s="33">
        <f t="shared" si="0"/>
        <v>28</v>
      </c>
      <c r="P15" s="22"/>
      <c r="Q15" s="22"/>
    </row>
    <row r="16" spans="1:256" ht="19.5">
      <c r="A16" s="25" t="s">
        <v>101</v>
      </c>
      <c r="B16" s="6" t="s">
        <v>47</v>
      </c>
      <c r="C16" s="7">
        <v>8</v>
      </c>
      <c r="D16" s="8">
        <v>39</v>
      </c>
      <c r="E16" s="8">
        <v>37</v>
      </c>
      <c r="F16" s="8">
        <f>SUM(D16+E16)</f>
        <v>76</v>
      </c>
      <c r="G16" s="99" t="s">
        <v>8</v>
      </c>
      <c r="H16" s="31">
        <v>25095</v>
      </c>
      <c r="J16" s="33">
        <f t="shared" si="0"/>
        <v>51</v>
      </c>
      <c r="P16" s="22"/>
      <c r="Q16" s="22"/>
    </row>
    <row r="17" spans="1:17" ht="19.5">
      <c r="A17" s="25" t="s">
        <v>52</v>
      </c>
      <c r="B17" s="6" t="s">
        <v>46</v>
      </c>
      <c r="C17" s="7">
        <v>1</v>
      </c>
      <c r="D17" s="8">
        <v>39</v>
      </c>
      <c r="E17" s="8">
        <v>37</v>
      </c>
      <c r="F17" s="8">
        <f>SUM(D17+E17)</f>
        <v>76</v>
      </c>
      <c r="G17" s="99" t="s">
        <v>8</v>
      </c>
      <c r="H17" s="31">
        <v>25144</v>
      </c>
      <c r="J17" s="33">
        <f t="shared" si="0"/>
        <v>51</v>
      </c>
      <c r="P17" s="22"/>
      <c r="Q17" s="22"/>
    </row>
    <row r="18" spans="1:17" ht="19.5">
      <c r="A18" s="25" t="s">
        <v>157</v>
      </c>
      <c r="B18" s="6" t="s">
        <v>47</v>
      </c>
      <c r="C18" s="7">
        <v>8</v>
      </c>
      <c r="D18" s="8">
        <v>40</v>
      </c>
      <c r="E18" s="8">
        <v>38</v>
      </c>
      <c r="F18" s="8">
        <f>SUM(D18+E18)</f>
        <v>78</v>
      </c>
      <c r="G18" s="99" t="s">
        <v>8</v>
      </c>
      <c r="H18" s="31">
        <v>26381</v>
      </c>
      <c r="J18" s="33">
        <f t="shared" si="0"/>
        <v>48</v>
      </c>
      <c r="P18" s="22"/>
      <c r="Q18" s="22"/>
    </row>
    <row r="19" spans="1:17" ht="19.5">
      <c r="A19" s="25" t="s">
        <v>237</v>
      </c>
      <c r="B19" s="6" t="s">
        <v>72</v>
      </c>
      <c r="C19" s="7">
        <v>6</v>
      </c>
      <c r="D19" s="8">
        <v>39</v>
      </c>
      <c r="E19" s="8">
        <v>39</v>
      </c>
      <c r="F19" s="8">
        <f>SUM(D19+E19)</f>
        <v>78</v>
      </c>
      <c r="G19" s="99" t="s">
        <v>8</v>
      </c>
      <c r="H19" s="31">
        <v>30559</v>
      </c>
      <c r="J19" s="33">
        <f t="shared" si="0"/>
        <v>36</v>
      </c>
      <c r="P19" s="22"/>
      <c r="Q19" s="22"/>
    </row>
    <row r="20" spans="1:17" ht="19.5">
      <c r="A20" s="25" t="s">
        <v>238</v>
      </c>
      <c r="B20" s="6" t="s">
        <v>73</v>
      </c>
      <c r="C20" s="7">
        <v>-2</v>
      </c>
      <c r="D20" s="8">
        <v>39</v>
      </c>
      <c r="E20" s="8">
        <v>39</v>
      </c>
      <c r="F20" s="8">
        <f>SUM(D20+E20)</f>
        <v>78</v>
      </c>
      <c r="G20" s="99" t="s">
        <v>8</v>
      </c>
      <c r="H20" s="31">
        <v>30469</v>
      </c>
      <c r="J20" s="33">
        <f t="shared" si="0"/>
        <v>36</v>
      </c>
      <c r="P20" s="22"/>
      <c r="Q20" s="22"/>
    </row>
    <row r="21" spans="1:17" ht="19.5">
      <c r="A21" s="25" t="s">
        <v>92</v>
      </c>
      <c r="B21" s="6" t="s">
        <v>69</v>
      </c>
      <c r="C21" s="7">
        <v>-3</v>
      </c>
      <c r="D21" s="8">
        <v>44</v>
      </c>
      <c r="E21" s="8">
        <v>35</v>
      </c>
      <c r="F21" s="8">
        <f>SUM(D21+E21)</f>
        <v>79</v>
      </c>
      <c r="G21" s="99" t="s">
        <v>8</v>
      </c>
      <c r="H21" s="31">
        <v>26701</v>
      </c>
      <c r="J21" s="33">
        <f t="shared" si="0"/>
        <v>47</v>
      </c>
      <c r="P21" s="22"/>
      <c r="Q21" s="22"/>
    </row>
    <row r="22" spans="1:17" ht="19.5">
      <c r="A22" s="25" t="s">
        <v>221</v>
      </c>
      <c r="B22" s="6" t="s">
        <v>48</v>
      </c>
      <c r="C22" s="7">
        <v>2</v>
      </c>
      <c r="D22" s="8">
        <v>40</v>
      </c>
      <c r="E22" s="8">
        <v>39</v>
      </c>
      <c r="F22" s="8">
        <f>SUM(D22+E22)</f>
        <v>79</v>
      </c>
      <c r="G22" s="99" t="s">
        <v>8</v>
      </c>
      <c r="H22" s="31">
        <v>33380</v>
      </c>
      <c r="J22" s="33">
        <f t="shared" si="0"/>
        <v>28</v>
      </c>
      <c r="P22" s="22"/>
      <c r="Q22" s="22"/>
    </row>
    <row r="23" spans="1:17" ht="19.5">
      <c r="A23" s="107" t="s">
        <v>151</v>
      </c>
      <c r="B23" s="6" t="s">
        <v>48</v>
      </c>
      <c r="C23" s="7">
        <v>-1</v>
      </c>
      <c r="D23" s="8">
        <v>37</v>
      </c>
      <c r="E23" s="8">
        <v>42</v>
      </c>
      <c r="F23" s="8">
        <f>SUM(D23+E23)</f>
        <v>79</v>
      </c>
      <c r="G23" s="99" t="s">
        <v>8</v>
      </c>
      <c r="H23" s="31">
        <v>25922</v>
      </c>
      <c r="I23" s="28" t="s">
        <v>306</v>
      </c>
      <c r="J23" s="33">
        <f t="shared" si="0"/>
        <v>49</v>
      </c>
      <c r="P23" s="22"/>
      <c r="Q23" s="22"/>
    </row>
    <row r="24" spans="1:17" ht="19.5">
      <c r="A24" s="25" t="s">
        <v>80</v>
      </c>
      <c r="B24" s="6" t="s">
        <v>68</v>
      </c>
      <c r="C24" s="7">
        <v>4</v>
      </c>
      <c r="D24" s="8">
        <v>41</v>
      </c>
      <c r="E24" s="8">
        <v>39</v>
      </c>
      <c r="F24" s="8">
        <f>SUM(D24+E24)</f>
        <v>80</v>
      </c>
      <c r="G24" s="99" t="s">
        <v>8</v>
      </c>
      <c r="H24" s="31">
        <v>28522</v>
      </c>
      <c r="J24" s="33">
        <f t="shared" si="0"/>
        <v>42</v>
      </c>
      <c r="P24" s="22"/>
      <c r="Q24" s="22"/>
    </row>
    <row r="25" spans="1:17" ht="19.5">
      <c r="A25" s="25" t="s">
        <v>249</v>
      </c>
      <c r="B25" s="6" t="s">
        <v>47</v>
      </c>
      <c r="C25" s="7">
        <v>4</v>
      </c>
      <c r="D25" s="8">
        <v>41</v>
      </c>
      <c r="E25" s="8">
        <v>39</v>
      </c>
      <c r="F25" s="8">
        <f>SUM(D25+E25)</f>
        <v>80</v>
      </c>
      <c r="G25" s="99" t="s">
        <v>8</v>
      </c>
      <c r="H25" s="31">
        <v>25951</v>
      </c>
      <c r="J25" s="33">
        <f t="shared" si="0"/>
        <v>49</v>
      </c>
      <c r="P25" s="22"/>
      <c r="Q25" s="22"/>
    </row>
    <row r="26" spans="1:17" ht="19.5">
      <c r="A26" s="25" t="s">
        <v>177</v>
      </c>
      <c r="B26" s="6" t="s">
        <v>48</v>
      </c>
      <c r="C26" s="7">
        <v>3</v>
      </c>
      <c r="D26" s="8">
        <v>40</v>
      </c>
      <c r="E26" s="8">
        <v>40</v>
      </c>
      <c r="F26" s="8">
        <f>SUM(D26+E26)</f>
        <v>80</v>
      </c>
      <c r="G26" s="99" t="s">
        <v>8</v>
      </c>
      <c r="H26" s="31">
        <v>28066</v>
      </c>
      <c r="J26" s="33">
        <f t="shared" si="0"/>
        <v>43</v>
      </c>
      <c r="P26" s="22"/>
      <c r="Q26" s="22"/>
    </row>
    <row r="27" spans="1:17" ht="19.5">
      <c r="A27" s="107" t="s">
        <v>204</v>
      </c>
      <c r="B27" s="6" t="s">
        <v>48</v>
      </c>
      <c r="C27" s="7">
        <v>4</v>
      </c>
      <c r="D27" s="8">
        <v>40</v>
      </c>
      <c r="E27" s="8">
        <v>40</v>
      </c>
      <c r="F27" s="8">
        <f>SUM(D27+E27)</f>
        <v>80</v>
      </c>
      <c r="G27" s="99" t="s">
        <v>8</v>
      </c>
      <c r="H27" s="31">
        <v>33060</v>
      </c>
      <c r="I27" s="28" t="s">
        <v>306</v>
      </c>
      <c r="J27" s="33">
        <f t="shared" si="0"/>
        <v>29</v>
      </c>
      <c r="P27" s="22"/>
      <c r="Q27" s="22"/>
    </row>
    <row r="28" spans="1:17" ht="19.5">
      <c r="A28" s="25" t="s">
        <v>93</v>
      </c>
      <c r="B28" s="6" t="s">
        <v>73</v>
      </c>
      <c r="C28" s="7">
        <v>4</v>
      </c>
      <c r="D28" s="8">
        <v>41</v>
      </c>
      <c r="E28" s="8">
        <v>40</v>
      </c>
      <c r="F28" s="8">
        <f>SUM(D28+E28)</f>
        <v>81</v>
      </c>
      <c r="G28" s="99" t="s">
        <v>8</v>
      </c>
      <c r="H28" s="31">
        <v>26606</v>
      </c>
      <c r="J28" s="33">
        <f t="shared" si="0"/>
        <v>47</v>
      </c>
      <c r="P28" s="22"/>
      <c r="Q28" s="22"/>
    </row>
    <row r="29" spans="1:17" ht="19.5">
      <c r="A29" s="25" t="s">
        <v>106</v>
      </c>
      <c r="B29" s="6" t="s">
        <v>47</v>
      </c>
      <c r="C29" s="7">
        <v>6</v>
      </c>
      <c r="D29" s="8">
        <v>41</v>
      </c>
      <c r="E29" s="8">
        <v>40</v>
      </c>
      <c r="F29" s="8">
        <f>SUM(D29+E29)</f>
        <v>81</v>
      </c>
      <c r="G29" s="99" t="s">
        <v>8</v>
      </c>
      <c r="H29" s="31">
        <v>24765</v>
      </c>
      <c r="J29" s="33">
        <f t="shared" si="0"/>
        <v>52</v>
      </c>
      <c r="P29" s="22"/>
      <c r="Q29" s="22"/>
    </row>
    <row r="30" spans="1:17" ht="19.5">
      <c r="A30" s="25" t="s">
        <v>149</v>
      </c>
      <c r="B30" s="6" t="s">
        <v>47</v>
      </c>
      <c r="C30" s="7">
        <v>6</v>
      </c>
      <c r="D30" s="8">
        <v>40</v>
      </c>
      <c r="E30" s="8">
        <v>41</v>
      </c>
      <c r="F30" s="8">
        <f>SUM(D30+E30)</f>
        <v>81</v>
      </c>
      <c r="G30" s="99" t="s">
        <v>8</v>
      </c>
      <c r="H30" s="31">
        <v>33534</v>
      </c>
      <c r="J30" s="33">
        <f t="shared" si="0"/>
        <v>28</v>
      </c>
      <c r="P30" s="22"/>
      <c r="Q30" s="22"/>
    </row>
    <row r="31" spans="1:17" ht="19.5">
      <c r="A31" s="25" t="s">
        <v>86</v>
      </c>
      <c r="B31" s="6" t="s">
        <v>47</v>
      </c>
      <c r="C31" s="7">
        <v>8</v>
      </c>
      <c r="D31" s="8">
        <v>40</v>
      </c>
      <c r="E31" s="8">
        <v>41</v>
      </c>
      <c r="F31" s="8">
        <f>SUM(D31+E31)</f>
        <v>81</v>
      </c>
      <c r="G31" s="99" t="s">
        <v>8</v>
      </c>
      <c r="H31" s="31">
        <v>28013</v>
      </c>
      <c r="J31" s="33">
        <f t="shared" si="0"/>
        <v>43</v>
      </c>
      <c r="P31" s="22"/>
      <c r="Q31" s="22"/>
    </row>
    <row r="32" spans="1:17" ht="19.5">
      <c r="A32" s="25" t="s">
        <v>56</v>
      </c>
      <c r="B32" s="6" t="s">
        <v>71</v>
      </c>
      <c r="C32" s="7">
        <v>2</v>
      </c>
      <c r="D32" s="8">
        <v>42</v>
      </c>
      <c r="E32" s="8">
        <v>40</v>
      </c>
      <c r="F32" s="8">
        <f>SUM(D32+E32)</f>
        <v>82</v>
      </c>
      <c r="G32" s="99" t="s">
        <v>8</v>
      </c>
      <c r="H32" s="31">
        <v>25939</v>
      </c>
      <c r="J32" s="33">
        <f t="shared" si="0"/>
        <v>49</v>
      </c>
      <c r="P32" s="22"/>
      <c r="Q32" s="22"/>
    </row>
    <row r="33" spans="1:17" ht="19.5">
      <c r="A33" s="25" t="s">
        <v>57</v>
      </c>
      <c r="B33" s="6" t="s">
        <v>71</v>
      </c>
      <c r="C33" s="7">
        <v>3</v>
      </c>
      <c r="D33" s="8">
        <v>41</v>
      </c>
      <c r="E33" s="8">
        <v>41</v>
      </c>
      <c r="F33" s="8">
        <f>SUM(D33+E33)</f>
        <v>82</v>
      </c>
      <c r="G33" s="99" t="s">
        <v>8</v>
      </c>
      <c r="H33" s="31">
        <v>28240</v>
      </c>
      <c r="J33" s="33">
        <f t="shared" si="0"/>
        <v>42</v>
      </c>
      <c r="P33" s="22"/>
      <c r="Q33" s="22"/>
    </row>
    <row r="34" spans="1:17" ht="19.5">
      <c r="A34" s="25" t="s">
        <v>245</v>
      </c>
      <c r="B34" s="6" t="s">
        <v>46</v>
      </c>
      <c r="C34" s="7">
        <v>8</v>
      </c>
      <c r="D34" s="8">
        <v>40</v>
      </c>
      <c r="E34" s="8">
        <v>42</v>
      </c>
      <c r="F34" s="8">
        <f>SUM(D34+E34)</f>
        <v>82</v>
      </c>
      <c r="G34" s="99" t="s">
        <v>8</v>
      </c>
      <c r="H34" s="31">
        <v>27359</v>
      </c>
      <c r="J34" s="33">
        <f t="shared" si="0"/>
        <v>45</v>
      </c>
      <c r="P34" s="22"/>
      <c r="Q34" s="22"/>
    </row>
    <row r="35" spans="1:17" ht="19.5">
      <c r="A35" s="25" t="s">
        <v>257</v>
      </c>
      <c r="B35" s="6" t="s">
        <v>258</v>
      </c>
      <c r="C35" s="7">
        <v>4</v>
      </c>
      <c r="D35" s="8">
        <v>42</v>
      </c>
      <c r="E35" s="8">
        <v>41</v>
      </c>
      <c r="F35" s="8">
        <f>SUM(D35+E35)</f>
        <v>83</v>
      </c>
      <c r="G35" s="99" t="s">
        <v>8</v>
      </c>
      <c r="H35" s="31">
        <v>22466</v>
      </c>
      <c r="J35" s="33">
        <f t="shared" si="0"/>
        <v>58</v>
      </c>
      <c r="P35" s="22"/>
      <c r="Q35" s="22"/>
    </row>
    <row r="36" spans="1:17" ht="19.5">
      <c r="A36" s="25" t="s">
        <v>54</v>
      </c>
      <c r="B36" s="6" t="s">
        <v>70</v>
      </c>
      <c r="C36" s="7">
        <v>4</v>
      </c>
      <c r="D36" s="8">
        <v>41</v>
      </c>
      <c r="E36" s="8">
        <v>42</v>
      </c>
      <c r="F36" s="8">
        <f>SUM(D36+E36)</f>
        <v>83</v>
      </c>
      <c r="G36" s="99" t="s">
        <v>8</v>
      </c>
      <c r="H36" s="31">
        <v>28353</v>
      </c>
      <c r="J36" s="33">
        <f t="shared" si="0"/>
        <v>42</v>
      </c>
      <c r="P36" s="22"/>
      <c r="Q36" s="22"/>
    </row>
    <row r="37" spans="1:17" ht="19.5">
      <c r="A37" s="25" t="s">
        <v>184</v>
      </c>
      <c r="B37" s="6" t="s">
        <v>67</v>
      </c>
      <c r="C37" s="7">
        <v>3</v>
      </c>
      <c r="D37" s="8">
        <v>40</v>
      </c>
      <c r="E37" s="8">
        <v>43</v>
      </c>
      <c r="F37" s="8">
        <f>SUM(D37+E37)</f>
        <v>83</v>
      </c>
      <c r="G37" s="99" t="s">
        <v>8</v>
      </c>
      <c r="H37" s="31">
        <v>32345</v>
      </c>
      <c r="J37" s="33">
        <f t="shared" si="0"/>
        <v>31</v>
      </c>
      <c r="P37" s="22"/>
      <c r="Q37" s="22"/>
    </row>
    <row r="38" spans="1:17" ht="19.5">
      <c r="A38" s="25" t="s">
        <v>74</v>
      </c>
      <c r="B38" s="6" t="s">
        <v>72</v>
      </c>
      <c r="C38" s="7">
        <v>6</v>
      </c>
      <c r="D38" s="8">
        <v>40</v>
      </c>
      <c r="E38" s="8">
        <v>43</v>
      </c>
      <c r="F38" s="8">
        <f>SUM(D38+E38)</f>
        <v>83</v>
      </c>
      <c r="G38" s="99" t="s">
        <v>8</v>
      </c>
      <c r="H38" s="31">
        <v>29670</v>
      </c>
      <c r="J38" s="33">
        <f t="shared" si="0"/>
        <v>39</v>
      </c>
      <c r="P38" s="22"/>
      <c r="Q38" s="22"/>
    </row>
    <row r="39" spans="1:17" ht="19.5">
      <c r="A39" s="25" t="s">
        <v>97</v>
      </c>
      <c r="B39" s="6" t="s">
        <v>72</v>
      </c>
      <c r="C39" s="7">
        <v>7</v>
      </c>
      <c r="D39" s="8">
        <v>40</v>
      </c>
      <c r="E39" s="8">
        <v>43</v>
      </c>
      <c r="F39" s="8">
        <f>SUM(D39+E39)</f>
        <v>83</v>
      </c>
      <c r="G39" s="99" t="s">
        <v>8</v>
      </c>
      <c r="H39" s="31">
        <v>26068</v>
      </c>
      <c r="J39" s="33">
        <f t="shared" si="0"/>
        <v>48</v>
      </c>
      <c r="P39" s="22"/>
      <c r="Q39" s="22"/>
    </row>
    <row r="40" spans="1:17" ht="19.5">
      <c r="A40" s="25" t="s">
        <v>62</v>
      </c>
      <c r="B40" s="6" t="s">
        <v>67</v>
      </c>
      <c r="C40" s="7">
        <v>5</v>
      </c>
      <c r="D40" s="8">
        <v>39</v>
      </c>
      <c r="E40" s="8">
        <v>44</v>
      </c>
      <c r="F40" s="8">
        <f>SUM(D40+E40)</f>
        <v>83</v>
      </c>
      <c r="G40" s="99" t="s">
        <v>8</v>
      </c>
      <c r="H40" s="31">
        <v>22100</v>
      </c>
      <c r="J40" s="33">
        <f t="shared" si="0"/>
        <v>59</v>
      </c>
      <c r="P40" s="22"/>
      <c r="Q40" s="22"/>
    </row>
    <row r="41" spans="1:17" ht="19.5">
      <c r="A41" s="25" t="s">
        <v>251</v>
      </c>
      <c r="B41" s="6" t="s">
        <v>46</v>
      </c>
      <c r="C41" s="7">
        <v>8</v>
      </c>
      <c r="D41" s="8">
        <v>43</v>
      </c>
      <c r="E41" s="8">
        <v>41</v>
      </c>
      <c r="F41" s="8">
        <f>SUM(D41+E41)</f>
        <v>84</v>
      </c>
      <c r="G41" s="99" t="s">
        <v>8</v>
      </c>
      <c r="H41" s="31">
        <v>25461</v>
      </c>
      <c r="J41" s="33">
        <f t="shared" si="0"/>
        <v>50</v>
      </c>
      <c r="P41" s="22"/>
      <c r="Q41" s="22"/>
    </row>
    <row r="42" spans="1:17" ht="19.5">
      <c r="A42" s="25" t="s">
        <v>232</v>
      </c>
      <c r="B42" s="6" t="s">
        <v>46</v>
      </c>
      <c r="C42" s="7">
        <v>11</v>
      </c>
      <c r="D42" s="8">
        <v>42</v>
      </c>
      <c r="E42" s="8">
        <v>42</v>
      </c>
      <c r="F42" s="8">
        <f>SUM(D42+E42)</f>
        <v>84</v>
      </c>
      <c r="G42" s="99" t="s">
        <v>8</v>
      </c>
      <c r="H42" s="31">
        <v>31223</v>
      </c>
      <c r="J42" s="33">
        <f t="shared" si="0"/>
        <v>34</v>
      </c>
      <c r="P42" s="22"/>
      <c r="Q42" s="22"/>
    </row>
    <row r="43" spans="1:17" ht="19.5">
      <c r="A43" s="25" t="s">
        <v>83</v>
      </c>
      <c r="B43" s="6" t="s">
        <v>72</v>
      </c>
      <c r="C43" s="7">
        <v>5</v>
      </c>
      <c r="D43" s="8">
        <v>47</v>
      </c>
      <c r="E43" s="8">
        <v>38</v>
      </c>
      <c r="F43" s="8">
        <f>SUM(D43+E43)</f>
        <v>85</v>
      </c>
      <c r="G43" s="99" t="s">
        <v>8</v>
      </c>
      <c r="H43" s="31">
        <v>28210</v>
      </c>
      <c r="J43" s="33">
        <f t="shared" si="0"/>
        <v>43</v>
      </c>
      <c r="P43" s="22"/>
      <c r="Q43" s="22"/>
    </row>
    <row r="44" spans="1:17" ht="19.5">
      <c r="A44" s="25" t="s">
        <v>179</v>
      </c>
      <c r="B44" s="6" t="s">
        <v>48</v>
      </c>
      <c r="C44" s="7">
        <v>5</v>
      </c>
      <c r="D44" s="8">
        <v>44</v>
      </c>
      <c r="E44" s="8">
        <v>41</v>
      </c>
      <c r="F44" s="8">
        <f>SUM(D44+E44)</f>
        <v>85</v>
      </c>
      <c r="G44" s="99" t="s">
        <v>8</v>
      </c>
      <c r="H44" s="31">
        <v>31329</v>
      </c>
      <c r="J44" s="33">
        <f t="shared" si="0"/>
        <v>34</v>
      </c>
      <c r="P44" s="22"/>
      <c r="Q44" s="22"/>
    </row>
    <row r="45" spans="1:17" ht="19.5">
      <c r="A45" s="25" t="s">
        <v>120</v>
      </c>
      <c r="B45" s="6" t="s">
        <v>71</v>
      </c>
      <c r="C45" s="7">
        <v>11</v>
      </c>
      <c r="D45" s="8">
        <v>44</v>
      </c>
      <c r="E45" s="8">
        <v>41</v>
      </c>
      <c r="F45" s="8">
        <f>SUM(D45+E45)</f>
        <v>85</v>
      </c>
      <c r="G45" s="99" t="s">
        <v>8</v>
      </c>
      <c r="H45" s="31">
        <v>19762</v>
      </c>
      <c r="J45" s="33">
        <f t="shared" si="0"/>
        <v>66</v>
      </c>
      <c r="P45" s="22"/>
      <c r="Q45" s="22"/>
    </row>
    <row r="46" spans="1:17" ht="19.5">
      <c r="A46" s="25" t="s">
        <v>53</v>
      </c>
      <c r="B46" s="6" t="s">
        <v>46</v>
      </c>
      <c r="C46" s="7">
        <v>7</v>
      </c>
      <c r="D46" s="8">
        <v>43</v>
      </c>
      <c r="E46" s="8">
        <v>42</v>
      </c>
      <c r="F46" s="8">
        <f>SUM(D46+E46)</f>
        <v>85</v>
      </c>
      <c r="G46" s="99" t="s">
        <v>8</v>
      </c>
      <c r="H46" s="31">
        <v>29104</v>
      </c>
      <c r="J46" s="33">
        <f t="shared" si="0"/>
        <v>40</v>
      </c>
      <c r="P46" s="22"/>
      <c r="Q46" s="22"/>
    </row>
    <row r="47" spans="1:17" ht="19.5">
      <c r="A47" s="25" t="s">
        <v>58</v>
      </c>
      <c r="B47" s="6" t="s">
        <v>71</v>
      </c>
      <c r="C47" s="7">
        <v>8</v>
      </c>
      <c r="D47" s="8">
        <v>43</v>
      </c>
      <c r="E47" s="8">
        <v>42</v>
      </c>
      <c r="F47" s="8">
        <f>SUM(D47+E47)</f>
        <v>85</v>
      </c>
      <c r="G47" s="99" t="s">
        <v>8</v>
      </c>
      <c r="H47" s="31">
        <v>25455</v>
      </c>
      <c r="J47" s="33">
        <f t="shared" si="0"/>
        <v>50</v>
      </c>
      <c r="P47" s="22"/>
      <c r="Q47" s="22"/>
    </row>
    <row r="48" spans="1:17" ht="19.5">
      <c r="A48" s="25" t="s">
        <v>233</v>
      </c>
      <c r="B48" s="6" t="s">
        <v>46</v>
      </c>
      <c r="C48" s="7">
        <v>1</v>
      </c>
      <c r="D48" s="8">
        <v>42</v>
      </c>
      <c r="E48" s="8">
        <v>43</v>
      </c>
      <c r="F48" s="8">
        <f>SUM(D48+E48)</f>
        <v>85</v>
      </c>
      <c r="G48" s="99" t="s">
        <v>8</v>
      </c>
      <c r="H48" s="31">
        <v>31195</v>
      </c>
      <c r="J48" s="33">
        <f t="shared" si="0"/>
        <v>34</v>
      </c>
      <c r="P48" s="22"/>
      <c r="Q48" s="22"/>
    </row>
    <row r="49" spans="1:17" ht="19.5">
      <c r="A49" s="25" t="s">
        <v>202</v>
      </c>
      <c r="B49" s="6" t="s">
        <v>71</v>
      </c>
      <c r="C49" s="7">
        <v>13</v>
      </c>
      <c r="D49" s="8">
        <v>42</v>
      </c>
      <c r="E49" s="8">
        <v>43</v>
      </c>
      <c r="F49" s="8">
        <f>SUM(D49+E49)</f>
        <v>85</v>
      </c>
      <c r="G49" s="99" t="s">
        <v>8</v>
      </c>
      <c r="H49" s="31">
        <v>27724</v>
      </c>
      <c r="J49" s="33">
        <f t="shared" si="0"/>
        <v>44</v>
      </c>
      <c r="P49" s="22"/>
      <c r="Q49" s="22"/>
    </row>
    <row r="50" spans="1:17" ht="19.5">
      <c r="A50" s="25" t="s">
        <v>295</v>
      </c>
      <c r="B50" s="6" t="s">
        <v>72</v>
      </c>
      <c r="C50" s="7">
        <v>9</v>
      </c>
      <c r="D50" s="8">
        <v>44</v>
      </c>
      <c r="E50" s="8">
        <v>42</v>
      </c>
      <c r="F50" s="8">
        <f>SUM(D50+E50)</f>
        <v>86</v>
      </c>
      <c r="G50" s="99" t="s">
        <v>8</v>
      </c>
      <c r="H50" s="31">
        <v>28221</v>
      </c>
      <c r="J50" s="33">
        <f t="shared" si="0"/>
        <v>42</v>
      </c>
      <c r="P50" s="22"/>
      <c r="Q50" s="22"/>
    </row>
    <row r="51" spans="1:17" ht="19.5">
      <c r="A51" s="25" t="s">
        <v>216</v>
      </c>
      <c r="B51" s="6" t="s">
        <v>71</v>
      </c>
      <c r="C51" s="7">
        <v>12</v>
      </c>
      <c r="D51" s="8">
        <v>44</v>
      </c>
      <c r="E51" s="8">
        <v>42</v>
      </c>
      <c r="F51" s="8">
        <f>SUM(D51+E51)</f>
        <v>86</v>
      </c>
      <c r="G51" s="99" t="s">
        <v>8</v>
      </c>
      <c r="H51" s="31">
        <v>18615</v>
      </c>
      <c r="J51" s="33">
        <f t="shared" si="0"/>
        <v>69</v>
      </c>
      <c r="P51" s="22"/>
      <c r="Q51" s="22"/>
    </row>
    <row r="52" spans="1:17" ht="19.5">
      <c r="A52" s="25" t="s">
        <v>163</v>
      </c>
      <c r="B52" s="6" t="s">
        <v>67</v>
      </c>
      <c r="C52" s="7">
        <v>9</v>
      </c>
      <c r="D52" s="8">
        <v>43</v>
      </c>
      <c r="E52" s="8">
        <v>43</v>
      </c>
      <c r="F52" s="8">
        <f>SUM(D52+E52)</f>
        <v>86</v>
      </c>
      <c r="G52" s="99" t="s">
        <v>8</v>
      </c>
      <c r="H52" s="31">
        <v>27503</v>
      </c>
      <c r="J52" s="33">
        <f t="shared" si="0"/>
        <v>44</v>
      </c>
      <c r="P52" s="22"/>
      <c r="Q52" s="22"/>
    </row>
    <row r="53" spans="1:17" ht="19.5">
      <c r="A53" s="25" t="s">
        <v>156</v>
      </c>
      <c r="B53" s="6" t="s">
        <v>47</v>
      </c>
      <c r="C53" s="7">
        <v>10</v>
      </c>
      <c r="D53" s="8">
        <v>43</v>
      </c>
      <c r="E53" s="8">
        <v>43</v>
      </c>
      <c r="F53" s="8">
        <f>SUM(D53+E53)</f>
        <v>86</v>
      </c>
      <c r="G53" s="99" t="s">
        <v>8</v>
      </c>
      <c r="H53" s="31">
        <v>28003</v>
      </c>
      <c r="J53" s="33">
        <f t="shared" si="0"/>
        <v>43</v>
      </c>
      <c r="P53" s="22"/>
      <c r="Q53" s="22"/>
    </row>
    <row r="54" spans="1:17" ht="19.5">
      <c r="A54" s="25" t="s">
        <v>164</v>
      </c>
      <c r="B54" s="6" t="s">
        <v>67</v>
      </c>
      <c r="C54" s="7">
        <v>4</v>
      </c>
      <c r="D54" s="8">
        <v>43</v>
      </c>
      <c r="E54" s="8">
        <v>43</v>
      </c>
      <c r="F54" s="8">
        <f>SUM(D54+E54)</f>
        <v>86</v>
      </c>
      <c r="G54" s="99" t="s">
        <v>8</v>
      </c>
      <c r="H54" s="31">
        <v>29353</v>
      </c>
      <c r="J54" s="33">
        <f t="shared" si="0"/>
        <v>39</v>
      </c>
      <c r="P54" s="22"/>
      <c r="Q54" s="22"/>
    </row>
    <row r="55" spans="1:17" ht="19.5">
      <c r="A55" s="25" t="s">
        <v>76</v>
      </c>
      <c r="B55" s="6" t="s">
        <v>47</v>
      </c>
      <c r="C55" s="7">
        <v>10</v>
      </c>
      <c r="D55" s="8">
        <v>43</v>
      </c>
      <c r="E55" s="8">
        <v>43</v>
      </c>
      <c r="F55" s="8">
        <f>SUM(D55+E55)</f>
        <v>86</v>
      </c>
      <c r="G55" s="99" t="s">
        <v>8</v>
      </c>
      <c r="H55" s="31">
        <v>29148</v>
      </c>
      <c r="J55" s="33">
        <f t="shared" si="0"/>
        <v>40</v>
      </c>
      <c r="P55" s="22"/>
      <c r="Q55" s="22"/>
    </row>
    <row r="56" spans="1:17" ht="19.5">
      <c r="A56" s="25" t="s">
        <v>223</v>
      </c>
      <c r="B56" s="6" t="s">
        <v>48</v>
      </c>
      <c r="C56" s="7">
        <v>3</v>
      </c>
      <c r="D56" s="8">
        <v>41</v>
      </c>
      <c r="E56" s="8">
        <v>45</v>
      </c>
      <c r="F56" s="8">
        <f>SUM(D56+E56)</f>
        <v>86</v>
      </c>
      <c r="G56" s="99" t="s">
        <v>8</v>
      </c>
      <c r="H56" s="31">
        <v>35229</v>
      </c>
      <c r="J56" s="33">
        <f t="shared" si="0"/>
        <v>23</v>
      </c>
      <c r="P56" s="22"/>
      <c r="Q56" s="22"/>
    </row>
    <row r="57" spans="1:17" ht="19.5">
      <c r="A57" s="25" t="s">
        <v>242</v>
      </c>
      <c r="B57" s="6" t="s">
        <v>46</v>
      </c>
      <c r="C57" s="7">
        <v>5</v>
      </c>
      <c r="D57" s="8">
        <v>39</v>
      </c>
      <c r="E57" s="8">
        <v>47</v>
      </c>
      <c r="F57" s="8">
        <f>SUM(D57+E57)</f>
        <v>86</v>
      </c>
      <c r="G57" s="99" t="s">
        <v>8</v>
      </c>
      <c r="H57" s="31">
        <v>28075</v>
      </c>
      <c r="J57" s="33">
        <f t="shared" si="0"/>
        <v>43</v>
      </c>
      <c r="P57" s="22"/>
      <c r="Q57" s="22"/>
    </row>
    <row r="58" spans="1:17" ht="19.5">
      <c r="A58" s="25" t="s">
        <v>85</v>
      </c>
      <c r="B58" s="6" t="s">
        <v>72</v>
      </c>
      <c r="C58" s="7">
        <v>3</v>
      </c>
      <c r="D58" s="8">
        <v>43</v>
      </c>
      <c r="E58" s="8">
        <v>44</v>
      </c>
      <c r="F58" s="8">
        <f>SUM(D58+E58)</f>
        <v>87</v>
      </c>
      <c r="G58" s="99" t="s">
        <v>8</v>
      </c>
      <c r="H58" s="31">
        <v>28020</v>
      </c>
      <c r="J58" s="33">
        <f t="shared" si="0"/>
        <v>43</v>
      </c>
      <c r="P58" s="22"/>
      <c r="Q58" s="22"/>
    </row>
    <row r="59" spans="1:17" ht="19.5">
      <c r="A59" s="25" t="s">
        <v>87</v>
      </c>
      <c r="B59" s="6" t="s">
        <v>48</v>
      </c>
      <c r="C59" s="7">
        <v>9</v>
      </c>
      <c r="D59" s="8">
        <v>42</v>
      </c>
      <c r="E59" s="8">
        <v>45</v>
      </c>
      <c r="F59" s="8">
        <f>SUM(D59+E59)</f>
        <v>87</v>
      </c>
      <c r="G59" s="99" t="s">
        <v>8</v>
      </c>
      <c r="H59" s="31">
        <v>27741</v>
      </c>
      <c r="J59" s="33">
        <f t="shared" si="0"/>
        <v>44</v>
      </c>
      <c r="P59" s="22"/>
      <c r="Q59" s="22"/>
    </row>
    <row r="60" spans="1:17" ht="19.5">
      <c r="A60" s="25" t="s">
        <v>102</v>
      </c>
      <c r="B60" s="6" t="s">
        <v>71</v>
      </c>
      <c r="C60" s="7">
        <v>9</v>
      </c>
      <c r="D60" s="8">
        <v>42</v>
      </c>
      <c r="E60" s="8">
        <v>45</v>
      </c>
      <c r="F60" s="8">
        <f>SUM(D60+E60)</f>
        <v>87</v>
      </c>
      <c r="G60" s="99" t="s">
        <v>8</v>
      </c>
      <c r="H60" s="31">
        <v>24944</v>
      </c>
      <c r="J60" s="33">
        <f t="shared" si="0"/>
        <v>51</v>
      </c>
      <c r="P60" s="22"/>
      <c r="Q60" s="22"/>
    </row>
    <row r="61" spans="1:17" ht="19.5">
      <c r="A61" s="25" t="s">
        <v>201</v>
      </c>
      <c r="B61" s="6" t="s">
        <v>71</v>
      </c>
      <c r="C61" s="7">
        <v>22</v>
      </c>
      <c r="D61" s="8">
        <v>45</v>
      </c>
      <c r="E61" s="8">
        <v>43</v>
      </c>
      <c r="F61" s="8">
        <f>SUM(D61+E61)</f>
        <v>88</v>
      </c>
      <c r="G61" s="99" t="s">
        <v>8</v>
      </c>
      <c r="H61" s="31">
        <v>18816</v>
      </c>
      <c r="J61" s="33">
        <f t="shared" si="0"/>
        <v>68</v>
      </c>
      <c r="P61" s="22"/>
      <c r="Q61" s="22"/>
    </row>
    <row r="62" spans="1:17" ht="19.5">
      <c r="A62" s="25" t="s">
        <v>90</v>
      </c>
      <c r="B62" s="6" t="s">
        <v>47</v>
      </c>
      <c r="C62" s="7">
        <v>7</v>
      </c>
      <c r="D62" s="8">
        <v>43</v>
      </c>
      <c r="E62" s="8">
        <v>45</v>
      </c>
      <c r="F62" s="8">
        <f>SUM(D62+E62)</f>
        <v>88</v>
      </c>
      <c r="G62" s="99" t="s">
        <v>8</v>
      </c>
      <c r="H62" s="31">
        <v>27443</v>
      </c>
      <c r="J62" s="33">
        <f t="shared" si="0"/>
        <v>45</v>
      </c>
      <c r="P62" s="22"/>
      <c r="Q62" s="22"/>
    </row>
    <row r="63" spans="1:17" ht="19.5">
      <c r="A63" s="25" t="s">
        <v>222</v>
      </c>
      <c r="B63" s="6" t="s">
        <v>48</v>
      </c>
      <c r="C63" s="7">
        <v>3</v>
      </c>
      <c r="D63" s="8">
        <v>41</v>
      </c>
      <c r="E63" s="8">
        <v>47</v>
      </c>
      <c r="F63" s="8">
        <f>SUM(D63+E63)</f>
        <v>88</v>
      </c>
      <c r="G63" s="99" t="s">
        <v>8</v>
      </c>
      <c r="H63" s="31">
        <v>35006</v>
      </c>
      <c r="J63" s="33">
        <f t="shared" si="0"/>
        <v>24</v>
      </c>
      <c r="P63" s="22"/>
      <c r="Q63" s="22"/>
    </row>
    <row r="64" spans="1:17" ht="19.5">
      <c r="A64" s="25" t="s">
        <v>236</v>
      </c>
      <c r="B64" s="6" t="s">
        <v>46</v>
      </c>
      <c r="C64" s="7">
        <v>6</v>
      </c>
      <c r="D64" s="8">
        <v>49</v>
      </c>
      <c r="E64" s="8">
        <v>40</v>
      </c>
      <c r="F64" s="8">
        <f>SUM(D64+E64)</f>
        <v>89</v>
      </c>
      <c r="G64" s="99" t="s">
        <v>8</v>
      </c>
      <c r="H64" s="31">
        <v>30789</v>
      </c>
      <c r="J64" s="33">
        <f t="shared" si="0"/>
        <v>35</v>
      </c>
      <c r="P64" s="22"/>
      <c r="Q64" s="22"/>
    </row>
    <row r="65" spans="1:17" ht="19.5">
      <c r="A65" s="25" t="s">
        <v>51</v>
      </c>
      <c r="B65" s="6" t="s">
        <v>48</v>
      </c>
      <c r="C65" s="7">
        <v>7</v>
      </c>
      <c r="D65" s="8">
        <v>45</v>
      </c>
      <c r="E65" s="8">
        <v>44</v>
      </c>
      <c r="F65" s="8">
        <f>SUM(D65+E65)</f>
        <v>89</v>
      </c>
      <c r="G65" s="99" t="s">
        <v>8</v>
      </c>
      <c r="H65" s="31">
        <v>27244</v>
      </c>
      <c r="J65" s="33">
        <f t="shared" si="0"/>
        <v>45</v>
      </c>
      <c r="P65" s="22"/>
      <c r="Q65" s="22"/>
    </row>
    <row r="66" spans="1:17" ht="19.5">
      <c r="A66" s="25" t="s">
        <v>78</v>
      </c>
      <c r="B66" s="6" t="s">
        <v>72</v>
      </c>
      <c r="C66" s="7">
        <v>4</v>
      </c>
      <c r="D66" s="8">
        <v>44</v>
      </c>
      <c r="E66" s="8">
        <v>45</v>
      </c>
      <c r="F66" s="8">
        <f>SUM(D66+E66)</f>
        <v>89</v>
      </c>
      <c r="G66" s="99" t="s">
        <v>8</v>
      </c>
      <c r="H66" s="31">
        <v>28682</v>
      </c>
      <c r="J66" s="33">
        <f t="shared" si="0"/>
        <v>41</v>
      </c>
      <c r="P66" s="22"/>
      <c r="Q66" s="22"/>
    </row>
    <row r="67" spans="1:17" ht="19.5">
      <c r="A67" s="25" t="s">
        <v>272</v>
      </c>
      <c r="B67" s="6" t="s">
        <v>72</v>
      </c>
      <c r="C67" s="7">
        <v>15</v>
      </c>
      <c r="D67" s="8">
        <v>42</v>
      </c>
      <c r="E67" s="8">
        <v>47</v>
      </c>
      <c r="F67" s="8">
        <f>SUM(D67+E67)</f>
        <v>89</v>
      </c>
      <c r="G67" s="99" t="s">
        <v>8</v>
      </c>
      <c r="H67" s="31">
        <v>19455</v>
      </c>
      <c r="J67" s="33">
        <f t="shared" si="0"/>
        <v>66</v>
      </c>
      <c r="P67" s="22"/>
      <c r="Q67" s="22"/>
    </row>
    <row r="68" spans="1:17" ht="19.5">
      <c r="A68" s="25" t="s">
        <v>116</v>
      </c>
      <c r="B68" s="6" t="s">
        <v>47</v>
      </c>
      <c r="C68" s="7">
        <v>8</v>
      </c>
      <c r="D68" s="8">
        <v>47</v>
      </c>
      <c r="E68" s="8">
        <v>43</v>
      </c>
      <c r="F68" s="8">
        <f>SUM(D68+E68)</f>
        <v>90</v>
      </c>
      <c r="G68" s="99" t="s">
        <v>8</v>
      </c>
      <c r="H68" s="31">
        <v>21330</v>
      </c>
      <c r="J68" s="33">
        <f t="shared" si="0"/>
        <v>61</v>
      </c>
      <c r="P68" s="22"/>
      <c r="Q68" s="22"/>
    </row>
    <row r="69" spans="1:17" ht="19.5">
      <c r="A69" s="25" t="s">
        <v>152</v>
      </c>
      <c r="B69" s="6" t="s">
        <v>48</v>
      </c>
      <c r="C69" s="7">
        <v>7</v>
      </c>
      <c r="D69" s="8">
        <v>46</v>
      </c>
      <c r="E69" s="8">
        <v>44</v>
      </c>
      <c r="F69" s="8">
        <f>SUM(D69+E69)</f>
        <v>90</v>
      </c>
      <c r="G69" s="99" t="s">
        <v>8</v>
      </c>
      <c r="H69" s="31">
        <v>23111</v>
      </c>
      <c r="J69" s="33">
        <f t="shared" si="0"/>
        <v>56</v>
      </c>
      <c r="P69" s="22"/>
      <c r="Q69" s="22"/>
    </row>
    <row r="70" spans="1:17" ht="19.5">
      <c r="A70" s="25" t="s">
        <v>195</v>
      </c>
      <c r="B70" s="6" t="s">
        <v>71</v>
      </c>
      <c r="C70" s="7">
        <v>7</v>
      </c>
      <c r="D70" s="8">
        <v>44</v>
      </c>
      <c r="E70" s="8">
        <v>46</v>
      </c>
      <c r="F70" s="8">
        <f>SUM(D70+E70)</f>
        <v>90</v>
      </c>
      <c r="G70" s="99" t="s">
        <v>8</v>
      </c>
      <c r="H70" s="31">
        <v>31976</v>
      </c>
      <c r="J70" s="33">
        <f t="shared" si="0"/>
        <v>32</v>
      </c>
      <c r="P70" s="22"/>
      <c r="Q70" s="22"/>
    </row>
    <row r="71" spans="1:17" ht="19.5">
      <c r="A71" s="25" t="s">
        <v>118</v>
      </c>
      <c r="B71" s="6" t="s">
        <v>67</v>
      </c>
      <c r="C71" s="7">
        <v>7</v>
      </c>
      <c r="D71" s="8">
        <v>43</v>
      </c>
      <c r="E71" s="8">
        <v>47</v>
      </c>
      <c r="F71" s="8">
        <f>SUM(D71+E71)</f>
        <v>90</v>
      </c>
      <c r="G71" s="99" t="s">
        <v>8</v>
      </c>
      <c r="H71" s="31">
        <v>20048</v>
      </c>
      <c r="J71" s="33">
        <f t="shared" si="0"/>
        <v>65</v>
      </c>
      <c r="P71" s="22"/>
      <c r="Q71" s="22"/>
    </row>
    <row r="72" spans="1:17" ht="19.5">
      <c r="A72" s="25" t="s">
        <v>79</v>
      </c>
      <c r="B72" s="6" t="s">
        <v>47</v>
      </c>
      <c r="C72" s="7">
        <v>10</v>
      </c>
      <c r="D72" s="8">
        <v>49</v>
      </c>
      <c r="E72" s="8">
        <v>42</v>
      </c>
      <c r="F72" s="8">
        <f>SUM(D72+E72)</f>
        <v>91</v>
      </c>
      <c r="G72" s="99" t="s">
        <v>8</v>
      </c>
      <c r="H72" s="31">
        <v>28564</v>
      </c>
      <c r="J72" s="33">
        <f t="shared" si="0"/>
        <v>42</v>
      </c>
      <c r="P72" s="22"/>
      <c r="Q72" s="22"/>
    </row>
    <row r="73" spans="1:17" ht="19.5">
      <c r="A73" s="25" t="s">
        <v>292</v>
      </c>
      <c r="B73" s="6" t="s">
        <v>72</v>
      </c>
      <c r="C73" s="7">
        <v>11</v>
      </c>
      <c r="D73" s="8">
        <v>48</v>
      </c>
      <c r="E73" s="8">
        <v>43</v>
      </c>
      <c r="F73" s="8">
        <f>SUM(D73+E73)</f>
        <v>91</v>
      </c>
      <c r="G73" s="99" t="s">
        <v>8</v>
      </c>
      <c r="H73" s="31">
        <v>30077</v>
      </c>
      <c r="J73" s="33">
        <f t="shared" si="0"/>
        <v>37</v>
      </c>
      <c r="P73" s="22"/>
      <c r="Q73" s="22"/>
    </row>
    <row r="74" spans="1:17" ht="19.5">
      <c r="A74" s="25" t="s">
        <v>280</v>
      </c>
      <c r="B74" s="6" t="s">
        <v>72</v>
      </c>
      <c r="C74" s="7">
        <v>14</v>
      </c>
      <c r="D74" s="8">
        <v>45</v>
      </c>
      <c r="E74" s="8">
        <v>46</v>
      </c>
      <c r="F74" s="8">
        <f>SUM(D74+E74)</f>
        <v>91</v>
      </c>
      <c r="G74" s="99" t="s">
        <v>8</v>
      </c>
      <c r="H74" s="31">
        <v>28354</v>
      </c>
      <c r="J74" s="33">
        <f t="shared" si="0"/>
        <v>42</v>
      </c>
      <c r="P74" s="22"/>
      <c r="Q74" s="22"/>
    </row>
    <row r="75" spans="1:17" ht="19.5">
      <c r="A75" s="25" t="s">
        <v>64</v>
      </c>
      <c r="B75" s="6" t="s">
        <v>67</v>
      </c>
      <c r="C75" s="7">
        <v>8</v>
      </c>
      <c r="D75" s="8">
        <v>44</v>
      </c>
      <c r="E75" s="8">
        <v>47</v>
      </c>
      <c r="F75" s="8">
        <f>SUM(D75+E75)</f>
        <v>91</v>
      </c>
      <c r="G75" s="99" t="s">
        <v>8</v>
      </c>
      <c r="H75" s="31">
        <v>28088</v>
      </c>
      <c r="J75" s="33">
        <f t="shared" si="0"/>
        <v>43</v>
      </c>
      <c r="P75" s="22"/>
      <c r="Q75" s="22"/>
    </row>
    <row r="76" spans="1:17" ht="19.5">
      <c r="A76" s="25" t="s">
        <v>84</v>
      </c>
      <c r="B76" s="6" t="s">
        <v>47</v>
      </c>
      <c r="C76" s="7">
        <v>13</v>
      </c>
      <c r="D76" s="8">
        <v>47</v>
      </c>
      <c r="E76" s="8">
        <v>45</v>
      </c>
      <c r="F76" s="8">
        <f>SUM(D76+E76)</f>
        <v>92</v>
      </c>
      <c r="G76" s="99" t="s">
        <v>8</v>
      </c>
      <c r="H76" s="31">
        <v>28034</v>
      </c>
      <c r="J76" s="33">
        <f t="shared" ref="J76:J139" si="1" xml:space="preserve"> DATEDIF(H76,$J$6,"y")</f>
        <v>43</v>
      </c>
      <c r="P76" s="22"/>
      <c r="Q76" s="22"/>
    </row>
    <row r="77" spans="1:17" ht="19.5">
      <c r="A77" s="25" t="s">
        <v>126</v>
      </c>
      <c r="B77" s="6" t="s">
        <v>47</v>
      </c>
      <c r="C77" s="7">
        <v>14</v>
      </c>
      <c r="D77" s="8">
        <v>47</v>
      </c>
      <c r="E77" s="8">
        <v>45</v>
      </c>
      <c r="F77" s="8">
        <f>SUM(D77+E77)</f>
        <v>92</v>
      </c>
      <c r="G77" s="99" t="s">
        <v>8</v>
      </c>
      <c r="H77" s="31">
        <v>17457</v>
      </c>
      <c r="J77" s="33">
        <f t="shared" si="1"/>
        <v>72</v>
      </c>
      <c r="P77" s="22"/>
      <c r="Q77" s="22"/>
    </row>
    <row r="78" spans="1:17" ht="19.5">
      <c r="A78" s="25" t="s">
        <v>231</v>
      </c>
      <c r="B78" s="6" t="s">
        <v>72</v>
      </c>
      <c r="C78" s="7">
        <v>18</v>
      </c>
      <c r="D78" s="8">
        <v>45</v>
      </c>
      <c r="E78" s="8">
        <v>47</v>
      </c>
      <c r="F78" s="8">
        <f>SUM(D78+E78)</f>
        <v>92</v>
      </c>
      <c r="G78" s="99" t="s">
        <v>8</v>
      </c>
      <c r="H78" s="31">
        <v>31643</v>
      </c>
      <c r="J78" s="33">
        <f t="shared" si="1"/>
        <v>33</v>
      </c>
      <c r="P78" s="22"/>
      <c r="Q78" s="22"/>
    </row>
    <row r="79" spans="1:17" ht="19.5">
      <c r="A79" s="25" t="s">
        <v>94</v>
      </c>
      <c r="B79" s="6" t="s">
        <v>72</v>
      </c>
      <c r="C79" s="7">
        <v>24</v>
      </c>
      <c r="D79" s="8">
        <v>44</v>
      </c>
      <c r="E79" s="8">
        <v>48</v>
      </c>
      <c r="F79" s="8">
        <f>SUM(D79+E79)</f>
        <v>92</v>
      </c>
      <c r="G79" s="99" t="s">
        <v>8</v>
      </c>
      <c r="H79" s="31">
        <v>26516</v>
      </c>
      <c r="J79" s="33">
        <f t="shared" si="1"/>
        <v>47</v>
      </c>
      <c r="P79" s="22"/>
      <c r="Q79" s="22"/>
    </row>
    <row r="80" spans="1:17" ht="19.5">
      <c r="A80" s="25" t="s">
        <v>104</v>
      </c>
      <c r="B80" s="6" t="s">
        <v>69</v>
      </c>
      <c r="C80" s="7">
        <v>11</v>
      </c>
      <c r="D80" s="8">
        <v>43</v>
      </c>
      <c r="E80" s="8">
        <v>49</v>
      </c>
      <c r="F80" s="8">
        <f>SUM(D80+E80)</f>
        <v>92</v>
      </c>
      <c r="G80" s="99" t="s">
        <v>8</v>
      </c>
      <c r="H80" s="31">
        <v>24928</v>
      </c>
      <c r="J80" s="33">
        <f t="shared" si="1"/>
        <v>52</v>
      </c>
      <c r="P80" s="22"/>
      <c r="Q80" s="22"/>
    </row>
    <row r="81" spans="1:17" ht="19.5">
      <c r="A81" s="25" t="s">
        <v>275</v>
      </c>
      <c r="B81" s="6" t="s">
        <v>225</v>
      </c>
      <c r="C81" s="7">
        <v>16</v>
      </c>
      <c r="D81" s="8">
        <v>43</v>
      </c>
      <c r="E81" s="8">
        <v>49</v>
      </c>
      <c r="F81" s="8">
        <f>SUM(D81+E81)</f>
        <v>92</v>
      </c>
      <c r="G81" s="99" t="s">
        <v>8</v>
      </c>
      <c r="H81" s="31">
        <v>17126</v>
      </c>
      <c r="J81" s="33">
        <f t="shared" si="1"/>
        <v>73</v>
      </c>
      <c r="P81" s="22"/>
      <c r="Q81" s="22"/>
    </row>
    <row r="82" spans="1:17" ht="19.5">
      <c r="A82" s="25" t="s">
        <v>175</v>
      </c>
      <c r="B82" s="6" t="s">
        <v>67</v>
      </c>
      <c r="C82" s="7">
        <v>14</v>
      </c>
      <c r="D82" s="8">
        <v>48</v>
      </c>
      <c r="E82" s="8">
        <v>45</v>
      </c>
      <c r="F82" s="8">
        <f>SUM(D82+E82)</f>
        <v>93</v>
      </c>
      <c r="G82" s="99" t="s">
        <v>8</v>
      </c>
      <c r="H82" s="31">
        <v>30088</v>
      </c>
      <c r="J82" s="33">
        <f t="shared" si="1"/>
        <v>37</v>
      </c>
      <c r="P82" s="22"/>
      <c r="Q82" s="22"/>
    </row>
    <row r="83" spans="1:17" ht="19.5">
      <c r="A83" s="25" t="s">
        <v>255</v>
      </c>
      <c r="B83" s="6" t="s">
        <v>225</v>
      </c>
      <c r="C83" s="7">
        <v>13</v>
      </c>
      <c r="D83" s="8">
        <v>48</v>
      </c>
      <c r="E83" s="8">
        <v>45</v>
      </c>
      <c r="F83" s="8">
        <f>SUM(D83+E83)</f>
        <v>93</v>
      </c>
      <c r="G83" s="99" t="s">
        <v>8</v>
      </c>
      <c r="H83" s="31">
        <v>24173</v>
      </c>
      <c r="J83" s="33">
        <f t="shared" si="1"/>
        <v>54</v>
      </c>
      <c r="P83" s="22"/>
      <c r="Q83" s="22"/>
    </row>
    <row r="84" spans="1:17" ht="19.5">
      <c r="A84" s="25" t="s">
        <v>235</v>
      </c>
      <c r="B84" s="6" t="s">
        <v>73</v>
      </c>
      <c r="C84" s="7">
        <v>8</v>
      </c>
      <c r="D84" s="8">
        <v>45</v>
      </c>
      <c r="E84" s="8">
        <v>48</v>
      </c>
      <c r="F84" s="8">
        <f>SUM(D84+E84)</f>
        <v>93</v>
      </c>
      <c r="G84" s="99" t="s">
        <v>8</v>
      </c>
      <c r="H84" s="31">
        <v>30885</v>
      </c>
      <c r="J84" s="33">
        <f t="shared" si="1"/>
        <v>35</v>
      </c>
      <c r="P84" s="22"/>
      <c r="Q84" s="22"/>
    </row>
    <row r="85" spans="1:17" ht="19.5">
      <c r="A85" s="25" t="s">
        <v>261</v>
      </c>
      <c r="B85" s="6" t="s">
        <v>72</v>
      </c>
      <c r="C85" s="7">
        <v>13</v>
      </c>
      <c r="D85" s="8">
        <v>45</v>
      </c>
      <c r="E85" s="8">
        <v>48</v>
      </c>
      <c r="F85" s="8">
        <f>SUM(D85+E85)</f>
        <v>93</v>
      </c>
      <c r="G85" s="99" t="s">
        <v>8</v>
      </c>
      <c r="H85" s="31">
        <v>22355</v>
      </c>
      <c r="J85" s="33">
        <f t="shared" si="1"/>
        <v>59</v>
      </c>
      <c r="P85" s="22"/>
      <c r="Q85" s="22"/>
    </row>
    <row r="86" spans="1:17" ht="19.5">
      <c r="A86" s="25" t="s">
        <v>256</v>
      </c>
      <c r="B86" s="6" t="s">
        <v>89</v>
      </c>
      <c r="C86" s="7">
        <v>18</v>
      </c>
      <c r="D86" s="8">
        <v>49</v>
      </c>
      <c r="E86" s="8">
        <v>45</v>
      </c>
      <c r="F86" s="8">
        <f>SUM(D86+E86)</f>
        <v>94</v>
      </c>
      <c r="G86" s="99" t="s">
        <v>8</v>
      </c>
      <c r="H86" s="31">
        <v>23497</v>
      </c>
      <c r="J86" s="33">
        <f t="shared" si="1"/>
        <v>55</v>
      </c>
      <c r="P86" s="22"/>
      <c r="Q86" s="22"/>
    </row>
    <row r="87" spans="1:17" ht="19.5">
      <c r="A87" s="25" t="s">
        <v>212</v>
      </c>
      <c r="B87" s="6" t="s">
        <v>47</v>
      </c>
      <c r="C87" s="7">
        <v>10</v>
      </c>
      <c r="D87" s="8">
        <v>48</v>
      </c>
      <c r="E87" s="8">
        <v>46</v>
      </c>
      <c r="F87" s="8">
        <f>SUM(D87+E87)</f>
        <v>94</v>
      </c>
      <c r="G87" s="99" t="s">
        <v>8</v>
      </c>
      <c r="H87" s="31">
        <v>31836</v>
      </c>
      <c r="J87" s="33">
        <f t="shared" si="1"/>
        <v>33</v>
      </c>
      <c r="P87" s="22"/>
      <c r="Q87" s="22"/>
    </row>
    <row r="88" spans="1:17" ht="19.5">
      <c r="A88" s="25" t="s">
        <v>154</v>
      </c>
      <c r="B88" s="6" t="s">
        <v>47</v>
      </c>
      <c r="C88" s="7">
        <v>16</v>
      </c>
      <c r="D88" s="8">
        <v>47</v>
      </c>
      <c r="E88" s="8">
        <v>47</v>
      </c>
      <c r="F88" s="8">
        <f>SUM(D88+E88)</f>
        <v>94</v>
      </c>
      <c r="G88" s="99" t="s">
        <v>8</v>
      </c>
      <c r="H88" s="31">
        <v>26264</v>
      </c>
      <c r="J88" s="33">
        <f t="shared" si="1"/>
        <v>48</v>
      </c>
      <c r="P88" s="22"/>
      <c r="Q88" s="22"/>
    </row>
    <row r="89" spans="1:17" ht="19.5">
      <c r="A89" s="25" t="s">
        <v>63</v>
      </c>
      <c r="B89" s="6" t="s">
        <v>67</v>
      </c>
      <c r="C89" s="7">
        <v>10</v>
      </c>
      <c r="D89" s="8">
        <v>47</v>
      </c>
      <c r="E89" s="8">
        <v>47</v>
      </c>
      <c r="F89" s="8">
        <f>SUM(D89+E89)</f>
        <v>94</v>
      </c>
      <c r="G89" s="99" t="s">
        <v>8</v>
      </c>
      <c r="H89" s="31">
        <v>18177</v>
      </c>
      <c r="J89" s="33">
        <f t="shared" si="1"/>
        <v>70</v>
      </c>
      <c r="P89" s="22"/>
      <c r="Q89" s="22"/>
    </row>
    <row r="90" spans="1:17" ht="19.5">
      <c r="A90" s="25" t="s">
        <v>165</v>
      </c>
      <c r="B90" s="6" t="s">
        <v>67</v>
      </c>
      <c r="C90" s="7">
        <v>11</v>
      </c>
      <c r="D90" s="8">
        <v>46</v>
      </c>
      <c r="E90" s="8">
        <v>48</v>
      </c>
      <c r="F90" s="8">
        <f>SUM(D90+E90)</f>
        <v>94</v>
      </c>
      <c r="G90" s="99" t="s">
        <v>8</v>
      </c>
      <c r="H90" s="31">
        <v>28676</v>
      </c>
      <c r="J90" s="33">
        <f t="shared" si="1"/>
        <v>41</v>
      </c>
      <c r="P90" s="22"/>
      <c r="Q90" s="22"/>
    </row>
    <row r="91" spans="1:17" ht="19.5">
      <c r="A91" s="25" t="s">
        <v>246</v>
      </c>
      <c r="B91" s="6" t="s">
        <v>72</v>
      </c>
      <c r="C91" s="7">
        <v>16</v>
      </c>
      <c r="D91" s="8">
        <v>45</v>
      </c>
      <c r="E91" s="8">
        <v>49</v>
      </c>
      <c r="F91" s="8">
        <f>SUM(D91+E91)</f>
        <v>94</v>
      </c>
      <c r="G91" s="99" t="s">
        <v>8</v>
      </c>
      <c r="H91" s="31">
        <v>27166</v>
      </c>
      <c r="J91" s="33">
        <f t="shared" si="1"/>
        <v>45</v>
      </c>
      <c r="P91" s="22"/>
      <c r="Q91" s="22"/>
    </row>
    <row r="92" spans="1:17" ht="19.5">
      <c r="A92" s="25" t="s">
        <v>77</v>
      </c>
      <c r="B92" s="6" t="s">
        <v>71</v>
      </c>
      <c r="C92" s="7">
        <v>16</v>
      </c>
      <c r="D92" s="8">
        <v>51</v>
      </c>
      <c r="E92" s="8">
        <v>44</v>
      </c>
      <c r="F92" s="8">
        <f>SUM(D92+E92)</f>
        <v>95</v>
      </c>
      <c r="G92" s="99" t="s">
        <v>8</v>
      </c>
      <c r="H92" s="31">
        <v>29009</v>
      </c>
      <c r="J92" s="33">
        <f t="shared" si="1"/>
        <v>40</v>
      </c>
      <c r="P92" s="22"/>
      <c r="Q92" s="22"/>
    </row>
    <row r="93" spans="1:17" ht="19.5">
      <c r="A93" s="25" t="s">
        <v>268</v>
      </c>
      <c r="B93" s="6" t="s">
        <v>67</v>
      </c>
      <c r="C93" s="7">
        <v>12</v>
      </c>
      <c r="D93" s="8">
        <v>50</v>
      </c>
      <c r="E93" s="8">
        <v>45</v>
      </c>
      <c r="F93" s="8">
        <f>SUM(D93+E93)</f>
        <v>95</v>
      </c>
      <c r="G93" s="99" t="s">
        <v>8</v>
      </c>
      <c r="H93" s="31">
        <v>20244</v>
      </c>
      <c r="J93" s="33">
        <f t="shared" si="1"/>
        <v>64</v>
      </c>
      <c r="P93" s="22"/>
      <c r="Q93" s="22"/>
    </row>
    <row r="94" spans="1:17" ht="19.5">
      <c r="A94" s="25" t="s">
        <v>217</v>
      </c>
      <c r="B94" s="6" t="s">
        <v>71</v>
      </c>
      <c r="C94" s="7">
        <v>17</v>
      </c>
      <c r="D94" s="8">
        <v>49</v>
      </c>
      <c r="E94" s="8">
        <v>46</v>
      </c>
      <c r="F94" s="8">
        <f>SUM(D94+E94)</f>
        <v>95</v>
      </c>
      <c r="G94" s="99" t="s">
        <v>8</v>
      </c>
      <c r="H94" s="31">
        <v>21383</v>
      </c>
      <c r="J94" s="33">
        <f t="shared" si="1"/>
        <v>61</v>
      </c>
      <c r="P94" s="22"/>
      <c r="Q94" s="22"/>
    </row>
    <row r="95" spans="1:17" ht="19.5">
      <c r="A95" s="25" t="s">
        <v>119</v>
      </c>
      <c r="B95" s="6" t="s">
        <v>47</v>
      </c>
      <c r="C95" s="7">
        <v>19</v>
      </c>
      <c r="D95" s="8">
        <v>48</v>
      </c>
      <c r="E95" s="8">
        <v>47</v>
      </c>
      <c r="F95" s="8">
        <f>SUM(D95+E95)</f>
        <v>95</v>
      </c>
      <c r="G95" s="99" t="s">
        <v>8</v>
      </c>
      <c r="H95" s="31">
        <v>19766</v>
      </c>
      <c r="J95" s="33">
        <f t="shared" si="1"/>
        <v>66</v>
      </c>
      <c r="P95" s="22"/>
      <c r="Q95" s="22"/>
    </row>
    <row r="96" spans="1:17" ht="19.5">
      <c r="A96" s="25" t="s">
        <v>193</v>
      </c>
      <c r="B96" s="6" t="s">
        <v>67</v>
      </c>
      <c r="C96" s="7">
        <v>10</v>
      </c>
      <c r="D96" s="8">
        <v>46</v>
      </c>
      <c r="E96" s="8">
        <v>49</v>
      </c>
      <c r="F96" s="8">
        <f>SUM(D96+E96)</f>
        <v>95</v>
      </c>
      <c r="G96" s="99" t="s">
        <v>8</v>
      </c>
      <c r="H96" s="31">
        <v>21863</v>
      </c>
      <c r="J96" s="33">
        <f t="shared" si="1"/>
        <v>60</v>
      </c>
      <c r="P96" s="22"/>
      <c r="Q96" s="22"/>
    </row>
    <row r="97" spans="1:17" ht="19.5">
      <c r="A97" s="25" t="s">
        <v>265</v>
      </c>
      <c r="B97" s="6" t="s">
        <v>225</v>
      </c>
      <c r="C97" s="7">
        <v>20</v>
      </c>
      <c r="D97" s="8">
        <v>50</v>
      </c>
      <c r="E97" s="8">
        <v>46</v>
      </c>
      <c r="F97" s="8">
        <f>SUM(D97+E97)</f>
        <v>96</v>
      </c>
      <c r="G97" s="99" t="s">
        <v>8</v>
      </c>
      <c r="H97" s="31">
        <v>21906</v>
      </c>
      <c r="J97" s="33">
        <f t="shared" si="1"/>
        <v>60</v>
      </c>
      <c r="P97" s="22"/>
      <c r="Q97" s="22"/>
    </row>
    <row r="98" spans="1:17" ht="19.5">
      <c r="A98" s="25" t="s">
        <v>96</v>
      </c>
      <c r="B98" s="6" t="s">
        <v>71</v>
      </c>
      <c r="C98" s="7">
        <v>20</v>
      </c>
      <c r="D98" s="8">
        <v>48</v>
      </c>
      <c r="E98" s="8">
        <v>48</v>
      </c>
      <c r="F98" s="8">
        <f>SUM(D98+E98)</f>
        <v>96</v>
      </c>
      <c r="G98" s="99" t="s">
        <v>8</v>
      </c>
      <c r="H98" s="31">
        <v>26075</v>
      </c>
      <c r="J98" s="33">
        <f t="shared" si="1"/>
        <v>48</v>
      </c>
      <c r="P98" s="22"/>
      <c r="Q98" s="22"/>
    </row>
    <row r="99" spans="1:17" ht="19.5">
      <c r="A99" s="25" t="s">
        <v>50</v>
      </c>
      <c r="B99" s="6" t="s">
        <v>89</v>
      </c>
      <c r="C99" s="7">
        <v>22</v>
      </c>
      <c r="D99" s="8">
        <v>52</v>
      </c>
      <c r="E99" s="8">
        <v>45</v>
      </c>
      <c r="F99" s="8">
        <f>SUM(D99+E99)</f>
        <v>97</v>
      </c>
      <c r="G99" s="99" t="s">
        <v>8</v>
      </c>
      <c r="H99" s="31">
        <v>24523</v>
      </c>
      <c r="J99" s="33">
        <f t="shared" si="1"/>
        <v>53</v>
      </c>
      <c r="P99" s="22"/>
      <c r="Q99" s="22"/>
    </row>
    <row r="100" spans="1:17" ht="19.5">
      <c r="A100" s="25" t="s">
        <v>162</v>
      </c>
      <c r="B100" s="6" t="s">
        <v>47</v>
      </c>
      <c r="C100" s="7">
        <v>30</v>
      </c>
      <c r="D100" s="8">
        <v>49</v>
      </c>
      <c r="E100" s="8">
        <v>48</v>
      </c>
      <c r="F100" s="8">
        <f>SUM(D100+E100)</f>
        <v>97</v>
      </c>
      <c r="G100" s="99" t="s">
        <v>8</v>
      </c>
      <c r="H100" s="31">
        <v>19809</v>
      </c>
      <c r="J100" s="33">
        <f t="shared" si="1"/>
        <v>66</v>
      </c>
      <c r="P100" s="22"/>
      <c r="Q100" s="22"/>
    </row>
    <row r="101" spans="1:17" ht="19.5">
      <c r="A101" s="25" t="s">
        <v>203</v>
      </c>
      <c r="B101" s="6" t="s">
        <v>89</v>
      </c>
      <c r="C101" s="7">
        <v>22</v>
      </c>
      <c r="D101" s="8">
        <v>48</v>
      </c>
      <c r="E101" s="8">
        <v>49</v>
      </c>
      <c r="F101" s="8">
        <f>SUM(D101+E101)</f>
        <v>97</v>
      </c>
      <c r="G101" s="99" t="s">
        <v>8</v>
      </c>
      <c r="H101" s="31">
        <v>28096</v>
      </c>
      <c r="J101" s="33">
        <f t="shared" si="1"/>
        <v>43</v>
      </c>
      <c r="P101" s="22"/>
      <c r="Q101" s="22"/>
    </row>
    <row r="102" spans="1:17" ht="19.5">
      <c r="A102" s="107" t="s">
        <v>191</v>
      </c>
      <c r="B102" s="6" t="s">
        <v>67</v>
      </c>
      <c r="C102" s="7">
        <v>22</v>
      </c>
      <c r="D102" s="8">
        <v>48</v>
      </c>
      <c r="E102" s="8">
        <v>49</v>
      </c>
      <c r="F102" s="8">
        <f>SUM(D102+E102)</f>
        <v>97</v>
      </c>
      <c r="G102" s="99" t="s">
        <v>8</v>
      </c>
      <c r="H102" s="31">
        <v>22616</v>
      </c>
      <c r="I102" s="28" t="s">
        <v>306</v>
      </c>
      <c r="J102" s="33">
        <f t="shared" si="1"/>
        <v>58</v>
      </c>
      <c r="P102" s="22"/>
      <c r="Q102" s="22"/>
    </row>
    <row r="103" spans="1:17" ht="19.5">
      <c r="A103" s="25" t="s">
        <v>182</v>
      </c>
      <c r="B103" s="6" t="s">
        <v>67</v>
      </c>
      <c r="C103" s="7">
        <v>22</v>
      </c>
      <c r="D103" s="8">
        <v>50</v>
      </c>
      <c r="E103" s="8">
        <v>48</v>
      </c>
      <c r="F103" s="8">
        <f>SUM(D103+E103)</f>
        <v>98</v>
      </c>
      <c r="G103" s="99" t="s">
        <v>8</v>
      </c>
      <c r="H103" s="31">
        <v>32285</v>
      </c>
      <c r="J103" s="33">
        <f t="shared" si="1"/>
        <v>31</v>
      </c>
      <c r="P103" s="22"/>
      <c r="Q103" s="22"/>
    </row>
    <row r="104" spans="1:17" ht="19.5">
      <c r="A104" s="25" t="s">
        <v>167</v>
      </c>
      <c r="B104" s="6" t="s">
        <v>47</v>
      </c>
      <c r="C104" s="7">
        <v>17</v>
      </c>
      <c r="D104" s="8">
        <v>49</v>
      </c>
      <c r="E104" s="8">
        <v>49</v>
      </c>
      <c r="F104" s="8">
        <f>SUM(D104+E104)</f>
        <v>98</v>
      </c>
      <c r="G104" s="99" t="s">
        <v>8</v>
      </c>
      <c r="H104" s="31">
        <v>23064</v>
      </c>
      <c r="J104" s="33">
        <f t="shared" si="1"/>
        <v>57</v>
      </c>
      <c r="P104" s="22"/>
      <c r="Q104" s="22"/>
    </row>
    <row r="105" spans="1:17" ht="19.5">
      <c r="A105" s="25" t="s">
        <v>49</v>
      </c>
      <c r="B105" s="6" t="s">
        <v>81</v>
      </c>
      <c r="C105" s="7">
        <v>22</v>
      </c>
      <c r="D105" s="8">
        <v>49</v>
      </c>
      <c r="E105" s="8">
        <v>49</v>
      </c>
      <c r="F105" s="8">
        <f>SUM(D105+E105)</f>
        <v>98</v>
      </c>
      <c r="G105" s="99" t="s">
        <v>8</v>
      </c>
      <c r="H105" s="31">
        <v>25613</v>
      </c>
      <c r="J105" s="33">
        <f t="shared" si="1"/>
        <v>50</v>
      </c>
      <c r="P105" s="22"/>
      <c r="Q105" s="22"/>
    </row>
    <row r="106" spans="1:17" ht="19.5">
      <c r="A106" s="25" t="s">
        <v>99</v>
      </c>
      <c r="B106" s="6" t="s">
        <v>71</v>
      </c>
      <c r="C106" s="7">
        <v>16</v>
      </c>
      <c r="D106" s="8">
        <v>49</v>
      </c>
      <c r="E106" s="8">
        <v>49</v>
      </c>
      <c r="F106" s="8">
        <f>SUM(D106+E106)</f>
        <v>98</v>
      </c>
      <c r="G106" s="99" t="s">
        <v>8</v>
      </c>
      <c r="H106" s="31">
        <v>25957</v>
      </c>
      <c r="J106" s="33">
        <f t="shared" si="1"/>
        <v>49</v>
      </c>
      <c r="P106" s="22"/>
      <c r="Q106" s="22"/>
    </row>
    <row r="107" spans="1:17" ht="19.5">
      <c r="A107" s="25" t="s">
        <v>123</v>
      </c>
      <c r="B107" s="6" t="s">
        <v>47</v>
      </c>
      <c r="C107" s="7">
        <v>20</v>
      </c>
      <c r="D107" s="8">
        <v>49</v>
      </c>
      <c r="E107" s="8">
        <v>49</v>
      </c>
      <c r="F107" s="8">
        <f>SUM(D107+E107)</f>
        <v>98</v>
      </c>
      <c r="G107" s="99" t="s">
        <v>8</v>
      </c>
      <c r="H107" s="31">
        <v>18731</v>
      </c>
      <c r="J107" s="33">
        <f t="shared" si="1"/>
        <v>68</v>
      </c>
      <c r="P107" s="22"/>
      <c r="Q107" s="22"/>
    </row>
    <row r="108" spans="1:17" ht="19.5">
      <c r="A108" s="25" t="s">
        <v>213</v>
      </c>
      <c r="B108" s="6" t="s">
        <v>47</v>
      </c>
      <c r="C108" s="7">
        <v>36</v>
      </c>
      <c r="D108" s="8">
        <v>46</v>
      </c>
      <c r="E108" s="8">
        <v>52</v>
      </c>
      <c r="F108" s="8">
        <f>SUM(D108+E108)</f>
        <v>98</v>
      </c>
      <c r="G108" s="99" t="s">
        <v>8</v>
      </c>
      <c r="H108" s="31">
        <v>31303</v>
      </c>
      <c r="J108" s="33">
        <f t="shared" si="1"/>
        <v>34</v>
      </c>
      <c r="P108" s="22"/>
      <c r="Q108" s="22"/>
    </row>
    <row r="109" spans="1:17" ht="19.5">
      <c r="A109" s="25" t="s">
        <v>45</v>
      </c>
      <c r="B109" s="6" t="s">
        <v>47</v>
      </c>
      <c r="C109" s="7">
        <v>20</v>
      </c>
      <c r="D109" s="8">
        <v>45</v>
      </c>
      <c r="E109" s="8">
        <v>53</v>
      </c>
      <c r="F109" s="8">
        <f>SUM(D109+E109)</f>
        <v>98</v>
      </c>
      <c r="G109" s="99" t="s">
        <v>8</v>
      </c>
      <c r="H109" s="31">
        <v>20123</v>
      </c>
      <c r="J109" s="33">
        <f t="shared" si="1"/>
        <v>65</v>
      </c>
      <c r="P109" s="22"/>
      <c r="Q109" s="22"/>
    </row>
    <row r="110" spans="1:17" ht="19.5">
      <c r="A110" s="25" t="s">
        <v>55</v>
      </c>
      <c r="B110" s="6" t="s">
        <v>70</v>
      </c>
      <c r="C110" s="7">
        <v>18</v>
      </c>
      <c r="D110" s="8">
        <v>50</v>
      </c>
      <c r="E110" s="8">
        <v>49</v>
      </c>
      <c r="F110" s="8">
        <f>SUM(D110+E110)</f>
        <v>99</v>
      </c>
      <c r="G110" s="99" t="s">
        <v>8</v>
      </c>
      <c r="H110" s="31">
        <v>27996</v>
      </c>
      <c r="J110" s="33">
        <f t="shared" si="1"/>
        <v>43</v>
      </c>
      <c r="P110" s="22"/>
      <c r="Q110" s="22"/>
    </row>
    <row r="111" spans="1:17" ht="19.5">
      <c r="A111" s="25" t="s">
        <v>115</v>
      </c>
      <c r="B111" s="6" t="s">
        <v>71</v>
      </c>
      <c r="C111" s="7">
        <v>13</v>
      </c>
      <c r="D111" s="8">
        <v>49</v>
      </c>
      <c r="E111" s="8">
        <v>50</v>
      </c>
      <c r="F111" s="8">
        <f>SUM(D111+E111)</f>
        <v>99</v>
      </c>
      <c r="G111" s="99" t="s">
        <v>8</v>
      </c>
      <c r="H111" s="31">
        <v>21345</v>
      </c>
      <c r="J111" s="33">
        <f t="shared" si="1"/>
        <v>61</v>
      </c>
      <c r="P111" s="22"/>
      <c r="Q111" s="22"/>
    </row>
    <row r="112" spans="1:17" ht="19.5">
      <c r="A112" s="25" t="s">
        <v>66</v>
      </c>
      <c r="B112" s="6" t="s">
        <v>67</v>
      </c>
      <c r="C112" s="7">
        <v>19</v>
      </c>
      <c r="D112" s="8">
        <v>47</v>
      </c>
      <c r="E112" s="8">
        <v>52</v>
      </c>
      <c r="F112" s="8">
        <f>SUM(D112+E112)</f>
        <v>99</v>
      </c>
      <c r="G112" s="99" t="s">
        <v>8</v>
      </c>
      <c r="H112" s="31">
        <v>27877</v>
      </c>
      <c r="J112" s="33">
        <f t="shared" si="1"/>
        <v>43</v>
      </c>
      <c r="P112" s="22"/>
      <c r="Q112" s="22"/>
    </row>
    <row r="113" spans="1:17" ht="19.5">
      <c r="A113" s="25" t="s">
        <v>100</v>
      </c>
      <c r="B113" s="6" t="s">
        <v>71</v>
      </c>
      <c r="C113" s="7">
        <v>26</v>
      </c>
      <c r="D113" s="8">
        <v>51</v>
      </c>
      <c r="E113" s="8">
        <v>49</v>
      </c>
      <c r="F113" s="8">
        <f>SUM(D113+E113)</f>
        <v>100</v>
      </c>
      <c r="G113" s="99" t="s">
        <v>8</v>
      </c>
      <c r="H113" s="31">
        <v>25427</v>
      </c>
      <c r="J113" s="33">
        <f t="shared" si="1"/>
        <v>50</v>
      </c>
      <c r="P113" s="22"/>
      <c r="Q113" s="22"/>
    </row>
    <row r="114" spans="1:17" ht="19.5">
      <c r="A114" s="25" t="s">
        <v>107</v>
      </c>
      <c r="B114" s="6" t="s">
        <v>47</v>
      </c>
      <c r="C114" s="7">
        <v>19</v>
      </c>
      <c r="D114" s="8">
        <v>49</v>
      </c>
      <c r="E114" s="8">
        <v>51</v>
      </c>
      <c r="F114" s="8">
        <f>SUM(D114+E114)</f>
        <v>100</v>
      </c>
      <c r="G114" s="99" t="s">
        <v>8</v>
      </c>
      <c r="H114" s="31">
        <v>24079</v>
      </c>
      <c r="J114" s="33">
        <f t="shared" si="1"/>
        <v>54</v>
      </c>
      <c r="P114" s="22"/>
      <c r="Q114" s="22"/>
    </row>
    <row r="115" spans="1:17" ht="19.5">
      <c r="A115" s="25" t="s">
        <v>187</v>
      </c>
      <c r="B115" s="6" t="s">
        <v>71</v>
      </c>
      <c r="C115" s="7">
        <v>17</v>
      </c>
      <c r="D115" s="8">
        <v>48</v>
      </c>
      <c r="E115" s="8">
        <v>52</v>
      </c>
      <c r="F115" s="8">
        <f>SUM(D115+E115)</f>
        <v>100</v>
      </c>
      <c r="G115" s="99" t="s">
        <v>8</v>
      </c>
      <c r="H115" s="31">
        <v>32122</v>
      </c>
      <c r="J115" s="33">
        <f t="shared" si="1"/>
        <v>32</v>
      </c>
      <c r="P115" s="22"/>
      <c r="Q115" s="22"/>
    </row>
    <row r="116" spans="1:17" ht="19.5">
      <c r="A116" s="25" t="s">
        <v>121</v>
      </c>
      <c r="B116" s="6" t="s">
        <v>69</v>
      </c>
      <c r="C116" s="7">
        <v>23</v>
      </c>
      <c r="D116" s="8">
        <v>53</v>
      </c>
      <c r="E116" s="8">
        <v>48</v>
      </c>
      <c r="F116" s="8">
        <f>SUM(D116+E116)</f>
        <v>101</v>
      </c>
      <c r="G116" s="99" t="s">
        <v>8</v>
      </c>
      <c r="H116" s="31">
        <v>19578</v>
      </c>
      <c r="J116" s="33">
        <f t="shared" si="1"/>
        <v>66</v>
      </c>
      <c r="P116" s="22"/>
      <c r="Q116" s="22"/>
    </row>
    <row r="117" spans="1:17" ht="19.5">
      <c r="A117" s="25" t="s">
        <v>161</v>
      </c>
      <c r="B117" s="6" t="s">
        <v>47</v>
      </c>
      <c r="C117" s="7">
        <v>14</v>
      </c>
      <c r="D117" s="8">
        <v>51</v>
      </c>
      <c r="E117" s="8">
        <v>50</v>
      </c>
      <c r="F117" s="8">
        <f>SUM(D117+E117)</f>
        <v>101</v>
      </c>
      <c r="G117" s="99" t="s">
        <v>8</v>
      </c>
      <c r="H117" s="31">
        <v>24770</v>
      </c>
      <c r="J117" s="33">
        <f t="shared" si="1"/>
        <v>52</v>
      </c>
      <c r="P117" s="22"/>
      <c r="Q117" s="22"/>
    </row>
    <row r="118" spans="1:17" ht="19.5">
      <c r="A118" s="107" t="s">
        <v>198</v>
      </c>
      <c r="B118" s="6" t="s">
        <v>71</v>
      </c>
      <c r="C118" s="7">
        <v>23</v>
      </c>
      <c r="D118" s="8">
        <v>53</v>
      </c>
      <c r="E118" s="8">
        <v>49</v>
      </c>
      <c r="F118" s="8">
        <f>SUM(D118+E118)</f>
        <v>102</v>
      </c>
      <c r="G118" s="99" t="s">
        <v>8</v>
      </c>
      <c r="H118" s="31">
        <v>26288</v>
      </c>
      <c r="I118" s="28" t="s">
        <v>306</v>
      </c>
      <c r="J118" s="33">
        <f t="shared" si="1"/>
        <v>48</v>
      </c>
      <c r="P118" s="22"/>
      <c r="Q118" s="22"/>
    </row>
    <row r="119" spans="1:17" ht="19.5">
      <c r="A119" s="25" t="s">
        <v>254</v>
      </c>
      <c r="B119" s="6" t="s">
        <v>75</v>
      </c>
      <c r="C119" s="7">
        <v>15</v>
      </c>
      <c r="D119" s="8">
        <v>52</v>
      </c>
      <c r="E119" s="8">
        <v>50</v>
      </c>
      <c r="F119" s="8">
        <f>SUM(D119+E119)</f>
        <v>102</v>
      </c>
      <c r="G119" s="99" t="s">
        <v>8</v>
      </c>
      <c r="H119" s="31">
        <v>24241</v>
      </c>
      <c r="J119" s="33">
        <f t="shared" si="1"/>
        <v>53</v>
      </c>
      <c r="P119" s="22"/>
      <c r="Q119" s="22"/>
    </row>
    <row r="120" spans="1:17" ht="19.5">
      <c r="A120" s="25" t="s">
        <v>110</v>
      </c>
      <c r="B120" s="6" t="s">
        <v>67</v>
      </c>
      <c r="C120" s="7">
        <v>25</v>
      </c>
      <c r="D120" s="8">
        <v>51</v>
      </c>
      <c r="E120" s="8">
        <v>51</v>
      </c>
      <c r="F120" s="8">
        <f>SUM(D120+E120)</f>
        <v>102</v>
      </c>
      <c r="G120" s="99" t="s">
        <v>8</v>
      </c>
      <c r="H120" s="31">
        <v>23297</v>
      </c>
      <c r="J120" s="33">
        <f t="shared" si="1"/>
        <v>56</v>
      </c>
      <c r="P120" s="22"/>
      <c r="Q120" s="22"/>
    </row>
    <row r="121" spans="1:17" ht="19.5">
      <c r="A121" s="25" t="s">
        <v>82</v>
      </c>
      <c r="B121" s="6" t="s">
        <v>47</v>
      </c>
      <c r="C121" s="7">
        <v>25</v>
      </c>
      <c r="D121" s="8">
        <v>49</v>
      </c>
      <c r="E121" s="8">
        <v>53</v>
      </c>
      <c r="F121" s="8">
        <f>SUM(D121+E121)</f>
        <v>102</v>
      </c>
      <c r="G121" s="99" t="s">
        <v>8</v>
      </c>
      <c r="H121" s="31">
        <v>28216</v>
      </c>
      <c r="J121" s="33">
        <f t="shared" si="1"/>
        <v>43</v>
      </c>
      <c r="P121" s="22"/>
      <c r="Q121" s="22"/>
    </row>
    <row r="122" spans="1:17" ht="19.5">
      <c r="A122" s="25" t="s">
        <v>108</v>
      </c>
      <c r="B122" s="6" t="s">
        <v>81</v>
      </c>
      <c r="C122" s="7">
        <v>18</v>
      </c>
      <c r="D122" s="8">
        <v>54</v>
      </c>
      <c r="E122" s="8">
        <v>49</v>
      </c>
      <c r="F122" s="8">
        <f>SUM(D122+E122)</f>
        <v>103</v>
      </c>
      <c r="G122" s="99" t="s">
        <v>8</v>
      </c>
      <c r="H122" s="31">
        <v>23839</v>
      </c>
      <c r="J122" s="33">
        <f t="shared" si="1"/>
        <v>54</v>
      </c>
      <c r="P122" s="22"/>
      <c r="Q122" s="22"/>
    </row>
    <row r="123" spans="1:17" ht="19.5">
      <c r="A123" s="25" t="s">
        <v>200</v>
      </c>
      <c r="B123" s="6" t="s">
        <v>71</v>
      </c>
      <c r="C123" s="7">
        <v>29</v>
      </c>
      <c r="D123" s="8">
        <v>54</v>
      </c>
      <c r="E123" s="8">
        <v>49</v>
      </c>
      <c r="F123" s="8">
        <f>SUM(D123+E123)</f>
        <v>103</v>
      </c>
      <c r="G123" s="99" t="s">
        <v>8</v>
      </c>
      <c r="H123" s="31">
        <v>25737</v>
      </c>
      <c r="J123" s="33">
        <f t="shared" si="1"/>
        <v>49</v>
      </c>
      <c r="P123" s="22"/>
      <c r="Q123" s="22"/>
    </row>
    <row r="124" spans="1:17" ht="19.5">
      <c r="A124" s="25" t="s">
        <v>266</v>
      </c>
      <c r="B124" s="6" t="s">
        <v>46</v>
      </c>
      <c r="C124" s="7">
        <v>29</v>
      </c>
      <c r="D124" s="8">
        <v>53</v>
      </c>
      <c r="E124" s="8">
        <v>50</v>
      </c>
      <c r="F124" s="8">
        <f>SUM(D124+E124)</f>
        <v>103</v>
      </c>
      <c r="G124" s="99" t="s">
        <v>8</v>
      </c>
      <c r="H124" s="31">
        <v>21570</v>
      </c>
      <c r="J124" s="33">
        <f t="shared" si="1"/>
        <v>61</v>
      </c>
      <c r="P124" s="22"/>
      <c r="Q124" s="22"/>
    </row>
    <row r="125" spans="1:17" ht="19.5">
      <c r="A125" s="25" t="s">
        <v>224</v>
      </c>
      <c r="B125" s="6" t="s">
        <v>225</v>
      </c>
      <c r="C125" s="7">
        <v>35</v>
      </c>
      <c r="D125" s="8">
        <v>52</v>
      </c>
      <c r="E125" s="8">
        <v>51</v>
      </c>
      <c r="F125" s="8">
        <f>SUM(D125+E125)</f>
        <v>103</v>
      </c>
      <c r="G125" s="99" t="s">
        <v>8</v>
      </c>
      <c r="H125" s="31">
        <v>33932</v>
      </c>
      <c r="J125" s="33">
        <f t="shared" si="1"/>
        <v>27</v>
      </c>
      <c r="P125" s="22"/>
      <c r="Q125" s="22"/>
    </row>
    <row r="126" spans="1:17" ht="19.5">
      <c r="A126" s="25" t="s">
        <v>214</v>
      </c>
      <c r="B126" s="6" t="s">
        <v>71</v>
      </c>
      <c r="C126" s="7">
        <v>25</v>
      </c>
      <c r="D126" s="8">
        <v>47</v>
      </c>
      <c r="E126" s="8">
        <v>56</v>
      </c>
      <c r="F126" s="8">
        <f>SUM(D126+E126)</f>
        <v>103</v>
      </c>
      <c r="G126" s="99" t="s">
        <v>8</v>
      </c>
      <c r="H126" s="31">
        <v>22292</v>
      </c>
      <c r="J126" s="33">
        <f t="shared" si="1"/>
        <v>59</v>
      </c>
      <c r="P126" s="22"/>
      <c r="Q126" s="22"/>
    </row>
    <row r="127" spans="1:17" ht="19.5">
      <c r="A127" s="25" t="s">
        <v>196</v>
      </c>
      <c r="B127" s="6" t="s">
        <v>48</v>
      </c>
      <c r="C127" s="7">
        <v>21</v>
      </c>
      <c r="D127" s="8">
        <v>56</v>
      </c>
      <c r="E127" s="8">
        <v>48</v>
      </c>
      <c r="F127" s="8">
        <f>SUM(D127+E127)</f>
        <v>104</v>
      </c>
      <c r="G127" s="99" t="s">
        <v>8</v>
      </c>
      <c r="H127" s="31">
        <v>22238</v>
      </c>
      <c r="J127" s="33">
        <f t="shared" si="1"/>
        <v>59</v>
      </c>
      <c r="P127" s="22"/>
      <c r="Q127" s="22"/>
    </row>
    <row r="128" spans="1:17" ht="19.5">
      <c r="A128" s="25" t="s">
        <v>267</v>
      </c>
      <c r="B128" s="6" t="s">
        <v>225</v>
      </c>
      <c r="C128" s="7">
        <v>27</v>
      </c>
      <c r="D128" s="8">
        <v>54</v>
      </c>
      <c r="E128" s="8">
        <v>50</v>
      </c>
      <c r="F128" s="8">
        <f>SUM(D128+E128)</f>
        <v>104</v>
      </c>
      <c r="G128" s="99" t="s">
        <v>8</v>
      </c>
      <c r="H128" s="31">
        <v>20596</v>
      </c>
      <c r="J128" s="33">
        <f t="shared" si="1"/>
        <v>63</v>
      </c>
      <c r="P128" s="22"/>
      <c r="Q128" s="22"/>
    </row>
    <row r="129" spans="1:17" ht="19.5">
      <c r="A129" s="25" t="s">
        <v>105</v>
      </c>
      <c r="B129" s="6" t="s">
        <v>68</v>
      </c>
      <c r="C129" s="7">
        <v>25</v>
      </c>
      <c r="D129" s="8">
        <v>53</v>
      </c>
      <c r="E129" s="8">
        <v>51</v>
      </c>
      <c r="F129" s="8">
        <f>SUM(D129+E129)</f>
        <v>104</v>
      </c>
      <c r="G129" s="99" t="s">
        <v>8</v>
      </c>
      <c r="H129" s="31">
        <v>24886</v>
      </c>
      <c r="J129" s="33">
        <f t="shared" si="1"/>
        <v>52</v>
      </c>
      <c r="P129" s="22"/>
      <c r="Q129" s="22"/>
    </row>
    <row r="130" spans="1:17" ht="19.5">
      <c r="A130" s="25" t="s">
        <v>271</v>
      </c>
      <c r="B130" s="6" t="s">
        <v>46</v>
      </c>
      <c r="C130" s="7">
        <v>24</v>
      </c>
      <c r="D130" s="8">
        <v>53</v>
      </c>
      <c r="E130" s="8">
        <v>51</v>
      </c>
      <c r="F130" s="8">
        <f>SUM(D130+E130)</f>
        <v>104</v>
      </c>
      <c r="G130" s="99" t="s">
        <v>8</v>
      </c>
      <c r="H130" s="31">
        <v>19579</v>
      </c>
      <c r="J130" s="33">
        <f t="shared" si="1"/>
        <v>66</v>
      </c>
      <c r="P130" s="22"/>
      <c r="Q130" s="22"/>
    </row>
    <row r="131" spans="1:17" ht="19.5">
      <c r="A131" s="25" t="s">
        <v>244</v>
      </c>
      <c r="B131" s="6" t="s">
        <v>46</v>
      </c>
      <c r="C131" s="7">
        <v>20</v>
      </c>
      <c r="D131" s="8">
        <v>52</v>
      </c>
      <c r="E131" s="8">
        <v>52</v>
      </c>
      <c r="F131" s="8">
        <f>SUM(D131+E131)</f>
        <v>104</v>
      </c>
      <c r="G131" s="99" t="s">
        <v>8</v>
      </c>
      <c r="H131" s="31">
        <v>27470</v>
      </c>
      <c r="J131" s="33">
        <f t="shared" si="1"/>
        <v>45</v>
      </c>
      <c r="P131" s="22"/>
      <c r="Q131" s="22"/>
    </row>
    <row r="132" spans="1:17" ht="19.5">
      <c r="A132" s="25" t="s">
        <v>109</v>
      </c>
      <c r="B132" s="6" t="s">
        <v>69</v>
      </c>
      <c r="C132" s="7">
        <v>19</v>
      </c>
      <c r="D132" s="8">
        <v>51</v>
      </c>
      <c r="E132" s="8">
        <v>54</v>
      </c>
      <c r="F132" s="8">
        <f>SUM(D132+E132)</f>
        <v>105</v>
      </c>
      <c r="G132" s="99" t="s">
        <v>8</v>
      </c>
      <c r="H132" s="31">
        <v>23449</v>
      </c>
      <c r="J132" s="33">
        <f t="shared" si="1"/>
        <v>56</v>
      </c>
      <c r="P132" s="22"/>
      <c r="Q132" s="22"/>
    </row>
    <row r="133" spans="1:17" ht="19.5">
      <c r="A133" s="25" t="s">
        <v>111</v>
      </c>
      <c r="B133" s="6" t="s">
        <v>69</v>
      </c>
      <c r="C133" s="7">
        <v>18</v>
      </c>
      <c r="D133" s="8">
        <v>50</v>
      </c>
      <c r="E133" s="8">
        <v>56</v>
      </c>
      <c r="F133" s="8">
        <f>SUM(D133+E133)</f>
        <v>106</v>
      </c>
      <c r="G133" s="99" t="s">
        <v>8</v>
      </c>
      <c r="H133" s="31">
        <v>22573</v>
      </c>
      <c r="J133" s="33">
        <f t="shared" si="1"/>
        <v>58</v>
      </c>
      <c r="P133" s="22"/>
      <c r="Q133" s="22"/>
    </row>
    <row r="134" spans="1:17" ht="19.5">
      <c r="A134" s="107" t="s">
        <v>286</v>
      </c>
      <c r="B134" s="6" t="s">
        <v>72</v>
      </c>
      <c r="C134" s="7">
        <v>25</v>
      </c>
      <c r="D134" s="8">
        <v>50</v>
      </c>
      <c r="E134" s="8">
        <v>56</v>
      </c>
      <c r="F134" s="8">
        <f>SUM(D134+E134)</f>
        <v>106</v>
      </c>
      <c r="G134" s="99" t="s">
        <v>8</v>
      </c>
      <c r="H134" s="31">
        <v>18666</v>
      </c>
      <c r="I134" s="28" t="s">
        <v>306</v>
      </c>
      <c r="J134" s="33">
        <f t="shared" si="1"/>
        <v>69</v>
      </c>
      <c r="P134" s="22"/>
      <c r="Q134" s="22"/>
    </row>
    <row r="135" spans="1:17" ht="19.5">
      <c r="A135" s="107" t="s">
        <v>282</v>
      </c>
      <c r="B135" s="6" t="s">
        <v>46</v>
      </c>
      <c r="C135" s="7">
        <v>32</v>
      </c>
      <c r="D135" s="8">
        <v>56</v>
      </c>
      <c r="E135" s="8">
        <v>51</v>
      </c>
      <c r="F135" s="8">
        <f>SUM(D135+E135)</f>
        <v>107</v>
      </c>
      <c r="G135" s="99" t="s">
        <v>8</v>
      </c>
      <c r="H135" s="31">
        <v>21613</v>
      </c>
      <c r="I135" s="28" t="s">
        <v>306</v>
      </c>
      <c r="J135" s="33">
        <f t="shared" si="1"/>
        <v>61</v>
      </c>
      <c r="P135" s="22"/>
      <c r="Q135" s="22"/>
    </row>
    <row r="136" spans="1:17" ht="19.5">
      <c r="A136" s="25" t="s">
        <v>59</v>
      </c>
      <c r="B136" s="6" t="s">
        <v>48</v>
      </c>
      <c r="C136" s="7">
        <v>29</v>
      </c>
      <c r="D136" s="8">
        <v>53</v>
      </c>
      <c r="E136" s="8">
        <v>54</v>
      </c>
      <c r="F136" s="8">
        <f>SUM(D136+E136)</f>
        <v>107</v>
      </c>
      <c r="G136" s="99" t="s">
        <v>8</v>
      </c>
      <c r="H136" s="31">
        <v>21714</v>
      </c>
      <c r="J136" s="33">
        <f t="shared" si="1"/>
        <v>60</v>
      </c>
      <c r="P136" s="22"/>
      <c r="Q136" s="22"/>
    </row>
    <row r="137" spans="1:17" ht="19.5">
      <c r="A137" s="25" t="s">
        <v>276</v>
      </c>
      <c r="B137" s="6" t="s">
        <v>225</v>
      </c>
      <c r="C137" s="7">
        <v>32</v>
      </c>
      <c r="D137" s="8">
        <v>52</v>
      </c>
      <c r="E137" s="8">
        <v>55</v>
      </c>
      <c r="F137" s="8">
        <f>SUM(D137+E137)</f>
        <v>107</v>
      </c>
      <c r="G137" s="99" t="s">
        <v>8</v>
      </c>
      <c r="H137" s="31">
        <v>17087</v>
      </c>
      <c r="J137" s="33">
        <f t="shared" si="1"/>
        <v>73</v>
      </c>
      <c r="P137" s="22"/>
      <c r="Q137" s="22"/>
    </row>
    <row r="138" spans="1:17" ht="19.5">
      <c r="A138" s="25" t="s">
        <v>186</v>
      </c>
      <c r="B138" s="6" t="s">
        <v>71</v>
      </c>
      <c r="C138" s="7">
        <v>26</v>
      </c>
      <c r="D138" s="8">
        <v>59</v>
      </c>
      <c r="E138" s="8">
        <v>49</v>
      </c>
      <c r="F138" s="8">
        <f>SUM(D138+E138)</f>
        <v>108</v>
      </c>
      <c r="G138" s="99" t="s">
        <v>8</v>
      </c>
      <c r="H138" s="31">
        <v>29804</v>
      </c>
      <c r="J138" s="33">
        <f t="shared" si="1"/>
        <v>38</v>
      </c>
      <c r="P138" s="22"/>
      <c r="Q138" s="22"/>
    </row>
    <row r="139" spans="1:17" ht="19.5">
      <c r="A139" s="25" t="s">
        <v>88</v>
      </c>
      <c r="B139" s="6" t="s">
        <v>67</v>
      </c>
      <c r="C139" s="7">
        <v>25</v>
      </c>
      <c r="D139" s="8">
        <v>56</v>
      </c>
      <c r="E139" s="8">
        <v>52</v>
      </c>
      <c r="F139" s="8">
        <f>SUM(D139+E139)</f>
        <v>108</v>
      </c>
      <c r="G139" s="99" t="s">
        <v>8</v>
      </c>
      <c r="H139" s="31">
        <v>27736</v>
      </c>
      <c r="J139" s="33">
        <f t="shared" si="1"/>
        <v>44</v>
      </c>
      <c r="P139" s="22"/>
      <c r="Q139" s="22"/>
    </row>
    <row r="140" spans="1:17" ht="19.5">
      <c r="A140" s="25" t="s">
        <v>185</v>
      </c>
      <c r="B140" s="6" t="s">
        <v>71</v>
      </c>
      <c r="C140" s="7">
        <v>32</v>
      </c>
      <c r="D140" s="8">
        <v>54</v>
      </c>
      <c r="E140" s="8">
        <v>54</v>
      </c>
      <c r="F140" s="8">
        <f>SUM(D140+E140)</f>
        <v>108</v>
      </c>
      <c r="G140" s="99" t="s">
        <v>8</v>
      </c>
      <c r="H140" s="31">
        <v>31423</v>
      </c>
      <c r="J140" s="33">
        <f t="shared" ref="J140:J160" si="2" xml:space="preserve"> DATEDIF(H140,$J$6,"y")</f>
        <v>34</v>
      </c>
      <c r="P140" s="22"/>
      <c r="Q140" s="22"/>
    </row>
    <row r="141" spans="1:17" ht="19.5">
      <c r="A141" s="25" t="s">
        <v>215</v>
      </c>
      <c r="B141" s="6" t="s">
        <v>71</v>
      </c>
      <c r="C141" s="7">
        <v>26</v>
      </c>
      <c r="D141" s="8">
        <v>54</v>
      </c>
      <c r="E141" s="8">
        <v>54</v>
      </c>
      <c r="F141" s="8">
        <f>SUM(D141+E141)</f>
        <v>108</v>
      </c>
      <c r="G141" s="99" t="s">
        <v>8</v>
      </c>
      <c r="H141" s="31">
        <v>23705</v>
      </c>
      <c r="J141" s="33">
        <f t="shared" si="2"/>
        <v>55</v>
      </c>
      <c r="P141" s="22"/>
      <c r="Q141" s="22"/>
    </row>
    <row r="142" spans="1:17" ht="19.5">
      <c r="A142" s="25" t="s">
        <v>159</v>
      </c>
      <c r="B142" s="6" t="s">
        <v>47</v>
      </c>
      <c r="C142" s="7">
        <v>28</v>
      </c>
      <c r="D142" s="8">
        <v>55</v>
      </c>
      <c r="E142" s="8">
        <v>54</v>
      </c>
      <c r="F142" s="8">
        <f>SUM(D142+E142)</f>
        <v>109</v>
      </c>
      <c r="G142" s="99" t="s">
        <v>8</v>
      </c>
      <c r="H142" s="31">
        <v>18276</v>
      </c>
      <c r="J142" s="33">
        <f t="shared" si="2"/>
        <v>70</v>
      </c>
      <c r="P142" s="22"/>
      <c r="Q142" s="22"/>
    </row>
    <row r="143" spans="1:17" ht="19.5">
      <c r="A143" s="25" t="s">
        <v>114</v>
      </c>
      <c r="B143" s="6" t="s">
        <v>71</v>
      </c>
      <c r="C143" s="7">
        <v>28</v>
      </c>
      <c r="D143" s="8">
        <v>54</v>
      </c>
      <c r="E143" s="8">
        <v>55</v>
      </c>
      <c r="F143" s="8">
        <f>SUM(D143+E143)</f>
        <v>109</v>
      </c>
      <c r="G143" s="99" t="s">
        <v>8</v>
      </c>
      <c r="H143" s="31">
        <v>21457</v>
      </c>
      <c r="J143" s="33">
        <f t="shared" si="2"/>
        <v>61</v>
      </c>
      <c r="P143" s="22"/>
      <c r="Q143" s="22"/>
    </row>
    <row r="144" spans="1:17" ht="19.5">
      <c r="A144" s="25" t="s">
        <v>160</v>
      </c>
      <c r="B144" s="6" t="s">
        <v>69</v>
      </c>
      <c r="C144" s="7">
        <v>21</v>
      </c>
      <c r="D144" s="8">
        <v>57</v>
      </c>
      <c r="E144" s="8">
        <v>53</v>
      </c>
      <c r="F144" s="8">
        <f>SUM(D144+E144)</f>
        <v>110</v>
      </c>
      <c r="G144" s="99" t="s">
        <v>8</v>
      </c>
      <c r="H144" s="31">
        <v>24203</v>
      </c>
      <c r="J144" s="33">
        <f t="shared" si="2"/>
        <v>53</v>
      </c>
      <c r="P144" s="22"/>
      <c r="Q144" s="22"/>
    </row>
    <row r="145" spans="1:17" ht="19.5">
      <c r="A145" s="25" t="s">
        <v>170</v>
      </c>
      <c r="B145" s="6" t="s">
        <v>47</v>
      </c>
      <c r="C145" s="7">
        <v>27</v>
      </c>
      <c r="D145" s="8">
        <v>52</v>
      </c>
      <c r="E145" s="8">
        <v>58</v>
      </c>
      <c r="F145" s="8">
        <f>SUM(D145+E145)</f>
        <v>110</v>
      </c>
      <c r="G145" s="99" t="s">
        <v>8</v>
      </c>
      <c r="H145" s="31">
        <v>26045</v>
      </c>
      <c r="J145" s="33">
        <f t="shared" si="2"/>
        <v>48</v>
      </c>
      <c r="P145" s="22"/>
      <c r="Q145" s="22"/>
    </row>
    <row r="146" spans="1:17" ht="19.5">
      <c r="A146" s="25" t="s">
        <v>248</v>
      </c>
      <c r="B146" s="6" t="s">
        <v>70</v>
      </c>
      <c r="C146" s="7">
        <v>26</v>
      </c>
      <c r="D146" s="8">
        <v>52</v>
      </c>
      <c r="E146" s="8">
        <v>58</v>
      </c>
      <c r="F146" s="8">
        <f>SUM(D146+E146)</f>
        <v>110</v>
      </c>
      <c r="G146" s="99" t="s">
        <v>8</v>
      </c>
      <c r="H146" s="31">
        <v>26150</v>
      </c>
      <c r="J146" s="33">
        <f t="shared" si="2"/>
        <v>48</v>
      </c>
      <c r="P146" s="22"/>
      <c r="Q146" s="22"/>
    </row>
    <row r="147" spans="1:17" ht="19.5">
      <c r="A147" s="25" t="s">
        <v>125</v>
      </c>
      <c r="B147" s="6" t="s">
        <v>71</v>
      </c>
      <c r="C147" s="7">
        <v>32</v>
      </c>
      <c r="D147" s="8">
        <v>55</v>
      </c>
      <c r="E147" s="8">
        <v>57</v>
      </c>
      <c r="F147" s="8">
        <f>SUM(D147+E147)</f>
        <v>112</v>
      </c>
      <c r="G147" s="99" t="s">
        <v>8</v>
      </c>
      <c r="H147" s="31">
        <v>18203</v>
      </c>
      <c r="J147" s="33">
        <f t="shared" si="2"/>
        <v>70</v>
      </c>
      <c r="P147" s="22"/>
      <c r="Q147" s="22"/>
    </row>
    <row r="148" spans="1:17" ht="19.5">
      <c r="A148" s="25" t="s">
        <v>117</v>
      </c>
      <c r="B148" s="6" t="s">
        <v>71</v>
      </c>
      <c r="C148" s="7">
        <v>36</v>
      </c>
      <c r="D148" s="8">
        <v>54</v>
      </c>
      <c r="E148" s="8">
        <v>58</v>
      </c>
      <c r="F148" s="8">
        <f>SUM(D148+E148)</f>
        <v>112</v>
      </c>
      <c r="G148" s="99" t="s">
        <v>8</v>
      </c>
      <c r="H148" s="31">
        <v>20677</v>
      </c>
      <c r="J148" s="33">
        <f t="shared" si="2"/>
        <v>63</v>
      </c>
      <c r="P148" s="22"/>
      <c r="Q148" s="22"/>
    </row>
    <row r="149" spans="1:17" ht="19.5">
      <c r="A149" s="25" t="s">
        <v>239</v>
      </c>
      <c r="B149" s="6" t="s">
        <v>225</v>
      </c>
      <c r="C149" s="7">
        <v>33</v>
      </c>
      <c r="D149" s="8">
        <v>53</v>
      </c>
      <c r="E149" s="8">
        <v>59</v>
      </c>
      <c r="F149" s="8">
        <f>SUM(D149+E149)</f>
        <v>112</v>
      </c>
      <c r="G149" s="99" t="s">
        <v>8</v>
      </c>
      <c r="H149" s="31">
        <v>33396</v>
      </c>
      <c r="J149" s="33">
        <f t="shared" si="2"/>
        <v>28</v>
      </c>
      <c r="P149" s="22"/>
      <c r="Q149" s="22"/>
    </row>
    <row r="150" spans="1:17" ht="19.5">
      <c r="A150" s="25" t="s">
        <v>103</v>
      </c>
      <c r="B150" s="6" t="s">
        <v>71</v>
      </c>
      <c r="C150" s="7">
        <v>31</v>
      </c>
      <c r="D150" s="8">
        <v>52</v>
      </c>
      <c r="E150" s="8">
        <v>60</v>
      </c>
      <c r="F150" s="8">
        <f>SUM(D150+E150)</f>
        <v>112</v>
      </c>
      <c r="G150" s="99" t="s">
        <v>8</v>
      </c>
      <c r="H150" s="31">
        <v>24938</v>
      </c>
      <c r="J150" s="33">
        <f t="shared" si="2"/>
        <v>51</v>
      </c>
      <c r="P150" s="22"/>
      <c r="Q150" s="22"/>
    </row>
    <row r="151" spans="1:17" ht="19.5">
      <c r="A151" s="25" t="s">
        <v>61</v>
      </c>
      <c r="B151" s="6" t="s">
        <v>46</v>
      </c>
      <c r="C151" s="7">
        <v>31</v>
      </c>
      <c r="D151" s="8">
        <v>54</v>
      </c>
      <c r="E151" s="8">
        <v>59</v>
      </c>
      <c r="F151" s="8">
        <f>SUM(D151+E151)</f>
        <v>113</v>
      </c>
      <c r="G151" s="99" t="s">
        <v>8</v>
      </c>
      <c r="H151" s="31">
        <v>16882</v>
      </c>
      <c r="J151" s="33">
        <f t="shared" si="2"/>
        <v>74</v>
      </c>
      <c r="P151" s="22"/>
      <c r="Q151" s="22"/>
    </row>
    <row r="152" spans="1:17" ht="19.5">
      <c r="A152" s="25" t="s">
        <v>218</v>
      </c>
      <c r="B152" s="6" t="s">
        <v>71</v>
      </c>
      <c r="C152" s="7">
        <v>32</v>
      </c>
      <c r="D152" s="8">
        <v>62</v>
      </c>
      <c r="E152" s="8">
        <v>52</v>
      </c>
      <c r="F152" s="8">
        <f>SUM(D152+E152)</f>
        <v>114</v>
      </c>
      <c r="G152" s="99" t="s">
        <v>8</v>
      </c>
      <c r="H152" s="31">
        <v>22019</v>
      </c>
      <c r="J152" s="33">
        <f t="shared" si="2"/>
        <v>59</v>
      </c>
      <c r="P152" s="22"/>
      <c r="Q152" s="22"/>
    </row>
    <row r="153" spans="1:17" ht="19.5">
      <c r="A153" s="107" t="s">
        <v>205</v>
      </c>
      <c r="B153" s="6" t="s">
        <v>47</v>
      </c>
      <c r="C153" s="7">
        <v>29</v>
      </c>
      <c r="D153" s="8">
        <v>57</v>
      </c>
      <c r="E153" s="8">
        <v>57</v>
      </c>
      <c r="F153" s="8">
        <f>SUM(D153+E153)</f>
        <v>114</v>
      </c>
      <c r="G153" s="99" t="s">
        <v>8</v>
      </c>
      <c r="H153" s="31">
        <v>22684</v>
      </c>
      <c r="I153" s="28" t="s">
        <v>306</v>
      </c>
      <c r="J153" s="33">
        <f t="shared" si="2"/>
        <v>58</v>
      </c>
      <c r="P153" s="22"/>
      <c r="Q153" s="22"/>
    </row>
    <row r="154" spans="1:17" ht="19.5">
      <c r="A154" s="25" t="s">
        <v>188</v>
      </c>
      <c r="B154" s="6" t="s">
        <v>71</v>
      </c>
      <c r="C154" s="7">
        <v>23</v>
      </c>
      <c r="D154" s="8">
        <v>54</v>
      </c>
      <c r="E154" s="8">
        <v>60</v>
      </c>
      <c r="F154" s="8">
        <f>SUM(D154+E154)</f>
        <v>114</v>
      </c>
      <c r="G154" s="99" t="s">
        <v>8</v>
      </c>
      <c r="H154" s="31">
        <v>31467</v>
      </c>
      <c r="J154" s="33">
        <f t="shared" si="2"/>
        <v>34</v>
      </c>
      <c r="P154" s="22"/>
      <c r="Q154" s="22"/>
    </row>
    <row r="155" spans="1:17" ht="19.5">
      <c r="A155" s="25" t="s">
        <v>124</v>
      </c>
      <c r="B155" s="6" t="s">
        <v>67</v>
      </c>
      <c r="C155" s="7">
        <v>40</v>
      </c>
      <c r="D155" s="8">
        <v>57</v>
      </c>
      <c r="E155" s="8">
        <v>64</v>
      </c>
      <c r="F155" s="8">
        <f>SUM(D155+E155)</f>
        <v>121</v>
      </c>
      <c r="G155" s="99" t="s">
        <v>8</v>
      </c>
      <c r="H155" s="31">
        <v>18540</v>
      </c>
      <c r="J155" s="33">
        <f t="shared" si="2"/>
        <v>69</v>
      </c>
      <c r="P155" s="22"/>
      <c r="Q155" s="22"/>
    </row>
    <row r="156" spans="1:17" ht="19.5">
      <c r="A156" s="25" t="s">
        <v>169</v>
      </c>
      <c r="B156" s="6" t="s">
        <v>47</v>
      </c>
      <c r="C156" s="7">
        <v>34</v>
      </c>
      <c r="D156" s="8">
        <v>61</v>
      </c>
      <c r="E156" s="8">
        <v>61</v>
      </c>
      <c r="F156" s="8">
        <f>SUM(D156+E156)</f>
        <v>122</v>
      </c>
      <c r="G156" s="99" t="s">
        <v>8</v>
      </c>
      <c r="H156" s="31">
        <v>21738</v>
      </c>
      <c r="I156" s="28"/>
      <c r="J156" s="33">
        <f t="shared" si="2"/>
        <v>60</v>
      </c>
      <c r="P156" s="22"/>
      <c r="Q156" s="22"/>
    </row>
    <row r="157" spans="1:17" ht="19.5">
      <c r="A157" s="107" t="s">
        <v>211</v>
      </c>
      <c r="B157" s="6" t="s">
        <v>48</v>
      </c>
      <c r="C157" s="7">
        <v>48</v>
      </c>
      <c r="D157" s="8">
        <v>63</v>
      </c>
      <c r="E157" s="8">
        <v>69</v>
      </c>
      <c r="F157" s="8">
        <f>SUM(D157+E157)</f>
        <v>132</v>
      </c>
      <c r="G157" s="99" t="s">
        <v>8</v>
      </c>
      <c r="H157" s="31">
        <v>20644</v>
      </c>
      <c r="I157" s="28" t="s">
        <v>306</v>
      </c>
      <c r="J157" s="33">
        <f t="shared" si="2"/>
        <v>63</v>
      </c>
      <c r="P157" s="22"/>
      <c r="Q157" s="22"/>
    </row>
    <row r="158" spans="1:17" ht="19.5">
      <c r="A158" s="107" t="s">
        <v>206</v>
      </c>
      <c r="B158" s="6" t="s">
        <v>71</v>
      </c>
      <c r="C158" s="7">
        <v>54</v>
      </c>
      <c r="D158" s="8">
        <v>73</v>
      </c>
      <c r="E158" s="8">
        <v>61</v>
      </c>
      <c r="F158" s="8">
        <f>SUM(D158+E158)</f>
        <v>134</v>
      </c>
      <c r="G158" s="99" t="s">
        <v>8</v>
      </c>
      <c r="H158" s="31">
        <v>20615</v>
      </c>
      <c r="I158" s="28" t="s">
        <v>306</v>
      </c>
      <c r="J158" s="33">
        <f t="shared" si="2"/>
        <v>63</v>
      </c>
      <c r="P158" s="22"/>
      <c r="Q158" s="22"/>
    </row>
    <row r="159" spans="1:17" ht="19.5">
      <c r="A159" s="107" t="s">
        <v>283</v>
      </c>
      <c r="B159" s="6" t="s">
        <v>71</v>
      </c>
      <c r="C159" s="7">
        <v>59</v>
      </c>
      <c r="D159" s="8">
        <v>69</v>
      </c>
      <c r="E159" s="8">
        <v>70</v>
      </c>
      <c r="F159" s="8">
        <f>SUM(D159+E159)</f>
        <v>139</v>
      </c>
      <c r="G159" s="99" t="s">
        <v>8</v>
      </c>
      <c r="H159" s="31">
        <v>20992</v>
      </c>
      <c r="I159" s="28" t="s">
        <v>306</v>
      </c>
      <c r="J159" s="33">
        <f t="shared" si="2"/>
        <v>62</v>
      </c>
      <c r="P159" s="22"/>
      <c r="Q159" s="22"/>
    </row>
    <row r="160" spans="1:17" ht="19.5">
      <c r="A160" s="107" t="s">
        <v>210</v>
      </c>
      <c r="B160" s="6" t="s">
        <v>48</v>
      </c>
      <c r="C160" s="7">
        <v>53</v>
      </c>
      <c r="D160" s="8">
        <v>84</v>
      </c>
      <c r="E160" s="8">
        <v>79</v>
      </c>
      <c r="F160" s="8">
        <f>SUM(D160+E160)</f>
        <v>163</v>
      </c>
      <c r="G160" s="99" t="s">
        <v>8</v>
      </c>
      <c r="H160" s="31">
        <v>19081</v>
      </c>
      <c r="I160" s="28" t="s">
        <v>306</v>
      </c>
      <c r="J160" s="33">
        <f t="shared" si="2"/>
        <v>68</v>
      </c>
      <c r="P160" s="22"/>
      <c r="Q160" s="22"/>
    </row>
  </sheetData>
  <sortState ref="A10:I160">
    <sortCondition ref="F10:F160"/>
    <sortCondition ref="E10:E160"/>
    <sortCondition ref="D10:D160"/>
  </sortState>
  <mergeCells count="8">
    <mergeCell ref="A1:G1"/>
    <mergeCell ref="A6:G6"/>
    <mergeCell ref="A7:G7"/>
    <mergeCell ref="A8:G8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</sheetPr>
  <dimension ref="A1:H85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  <col min="8" max="8" width="11.42578125" style="43"/>
  </cols>
  <sheetData>
    <row r="1" spans="1:8" s="38" customFormat="1" ht="23.25">
      <c r="A1" s="80" t="s">
        <v>6</v>
      </c>
      <c r="B1" s="80"/>
      <c r="C1" s="80"/>
      <c r="D1" s="80"/>
      <c r="E1" s="80"/>
      <c r="F1" s="80"/>
      <c r="G1" s="80"/>
      <c r="H1" s="35"/>
    </row>
    <row r="2" spans="1:8" s="38" customFormat="1" ht="24" thickBot="1">
      <c r="A2" s="80" t="s">
        <v>7</v>
      </c>
      <c r="B2" s="80"/>
      <c r="C2" s="80"/>
      <c r="D2" s="80"/>
      <c r="E2" s="80"/>
      <c r="F2" s="80"/>
      <c r="G2" s="80"/>
      <c r="H2" s="35"/>
    </row>
    <row r="3" spans="1:8" s="1" customFormat="1" ht="19.5" thickBot="1">
      <c r="A3" s="81" t="str">
        <f>'MID AMATEUR'!A3:G3</f>
        <v>CARILO</v>
      </c>
      <c r="B3" s="82"/>
      <c r="C3" s="82"/>
      <c r="D3" s="82"/>
      <c r="E3" s="82"/>
      <c r="F3" s="82"/>
      <c r="G3" s="83"/>
      <c r="H3" s="35"/>
    </row>
    <row r="4" spans="1:8" s="1" customFormat="1" ht="19.5" thickBot="1">
      <c r="A4" s="81" t="str">
        <f>'MID AMATEUR'!A4:G4</f>
        <v>GOLF</v>
      </c>
      <c r="B4" s="82"/>
      <c r="C4" s="82"/>
      <c r="D4" s="82"/>
      <c r="E4" s="82"/>
      <c r="F4" s="82"/>
      <c r="G4" s="83"/>
      <c r="H4" s="35"/>
    </row>
    <row r="5" spans="1:8" s="35" customFormat="1">
      <c r="A5" s="84" t="str">
        <f>'MID AMATEUR'!A5:G5</f>
        <v>5° FECHA DE MAYORES</v>
      </c>
      <c r="B5" s="84"/>
      <c r="C5" s="84"/>
      <c r="D5" s="84"/>
      <c r="E5" s="84"/>
      <c r="F5" s="84"/>
      <c r="G5" s="84"/>
    </row>
    <row r="6" spans="1:8" s="35" customFormat="1">
      <c r="A6" s="85" t="str">
        <f>'MID AMATEUR'!A6:G6</f>
        <v>DOS VUELTAS DE 9 HOYOS MEDAL PLAY</v>
      </c>
      <c r="B6" s="85"/>
      <c r="C6" s="85"/>
      <c r="D6" s="85"/>
      <c r="E6" s="85"/>
      <c r="F6" s="85"/>
      <c r="G6" s="85"/>
    </row>
    <row r="7" spans="1:8" s="35" customFormat="1" ht="13.5" thickBot="1">
      <c r="A7" s="86" t="str">
        <f>'MID AMATEUR'!A7:G7</f>
        <v>SABADO 21 Y DOMINGO 22 DE AGOSTO DE 2021</v>
      </c>
      <c r="B7" s="86"/>
      <c r="C7" s="86"/>
      <c r="D7" s="86"/>
      <c r="E7" s="86"/>
      <c r="F7" s="86"/>
      <c r="G7" s="86"/>
    </row>
    <row r="8" spans="1:8" ht="16.5" thickBot="1">
      <c r="A8" s="76" t="s">
        <v>13</v>
      </c>
      <c r="B8" s="77"/>
      <c r="C8" s="77"/>
      <c r="D8" s="77"/>
      <c r="E8" s="77"/>
      <c r="F8" s="77"/>
      <c r="G8" s="78"/>
    </row>
    <row r="9" spans="1:8" s="13" customFormat="1" ht="16.5" thickBot="1">
      <c r="A9" s="19" t="s">
        <v>0</v>
      </c>
      <c r="B9" s="20" t="s">
        <v>9</v>
      </c>
      <c r="C9" s="19" t="s">
        <v>1</v>
      </c>
      <c r="D9" s="19" t="s">
        <v>2</v>
      </c>
      <c r="E9" s="19" t="s">
        <v>3</v>
      </c>
      <c r="F9" s="19" t="s">
        <v>4</v>
      </c>
      <c r="G9" s="19" t="s">
        <v>8</v>
      </c>
      <c r="H9" s="35"/>
    </row>
    <row r="10" spans="1:8" s="13" customFormat="1" ht="15.75">
      <c r="A10" s="14" t="str">
        <f>'SIN VENTAJAGENERAL'!A10</f>
        <v>PAILHE PEDRO</v>
      </c>
      <c r="B10" s="15" t="str">
        <f>'SIN VENTAJAGENERAL'!B10</f>
        <v>NGC</v>
      </c>
      <c r="C10" s="16">
        <f>'SIN VENTAJAGENERAL'!C10</f>
        <v>-2</v>
      </c>
      <c r="D10" s="15">
        <f>'SIN VENTAJAGENERAL'!D10</f>
        <v>37</v>
      </c>
      <c r="E10" s="15">
        <f>'SIN VENTAJAGENERAL'!E10</f>
        <v>35</v>
      </c>
      <c r="F10" s="17">
        <f>SUM(D10+E10)</f>
        <v>72</v>
      </c>
      <c r="G10" s="18" t="s">
        <v>8</v>
      </c>
      <c r="H10" s="44"/>
    </row>
    <row r="11" spans="1:8" s="13" customFormat="1" ht="15.75">
      <c r="A11" s="14" t="str">
        <f>'SIN VENTAJAGENERAL'!A11</f>
        <v>PABON LUCAS</v>
      </c>
      <c r="B11" s="15" t="str">
        <f>'SIN VENTAJAGENERAL'!B11</f>
        <v>LPSA</v>
      </c>
      <c r="C11" s="16">
        <f>'SIN VENTAJAGENERAL'!C11</f>
        <v>-1</v>
      </c>
      <c r="D11" s="15">
        <f>'SIN VENTAJAGENERAL'!D11</f>
        <v>35</v>
      </c>
      <c r="E11" s="15">
        <f>'SIN VENTAJAGENERAL'!E11</f>
        <v>37</v>
      </c>
      <c r="F11" s="17">
        <f t="shared" ref="F11:F12" si="0">SUM(D11+E11)</f>
        <v>72</v>
      </c>
      <c r="G11" s="18" t="s">
        <v>8</v>
      </c>
      <c r="H11" s="44"/>
    </row>
    <row r="12" spans="1:8" s="13" customFormat="1" ht="15.75">
      <c r="A12" s="14" t="str">
        <f>'SIN VENTAJAGENERAL'!A12</f>
        <v>OLIVERI FERNANDO FABIAN</v>
      </c>
      <c r="B12" s="15" t="str">
        <f>'SIN VENTAJAGENERAL'!B12</f>
        <v>SPGC</v>
      </c>
      <c r="C12" s="16">
        <f>'SIN VENTAJAGENERAL'!C12</f>
        <v>5</v>
      </c>
      <c r="D12" s="15">
        <f>'SIN VENTAJAGENERAL'!D12</f>
        <v>35</v>
      </c>
      <c r="E12" s="15">
        <f>'SIN VENTAJAGENERAL'!E12</f>
        <v>38</v>
      </c>
      <c r="F12" s="17">
        <f t="shared" si="0"/>
        <v>73</v>
      </c>
      <c r="G12" s="18" t="s">
        <v>8</v>
      </c>
      <c r="H12" s="44"/>
    </row>
    <row r="13" spans="1:8" s="13" customFormat="1" ht="14.1" customHeight="1" thickBot="1">
      <c r="A13" s="79"/>
      <c r="B13" s="79"/>
      <c r="C13" s="79"/>
      <c r="D13" s="79"/>
      <c r="E13" s="79"/>
      <c r="F13" s="79"/>
      <c r="G13" s="79"/>
      <c r="H13" s="35"/>
    </row>
    <row r="14" spans="1:8" ht="16.5" thickBot="1">
      <c r="A14" s="76" t="s">
        <v>26</v>
      </c>
      <c r="B14" s="77"/>
      <c r="C14" s="77"/>
      <c r="D14" s="77"/>
      <c r="E14" s="77"/>
      <c r="F14" s="77"/>
      <c r="G14" s="78"/>
    </row>
    <row r="15" spans="1:8" s="13" customFormat="1" ht="16.5" thickBot="1">
      <c r="A15" s="19" t="s">
        <v>0</v>
      </c>
      <c r="B15" s="20" t="s">
        <v>9</v>
      </c>
      <c r="C15" s="19" t="s">
        <v>1</v>
      </c>
      <c r="D15" s="19" t="s">
        <v>2</v>
      </c>
      <c r="E15" s="19" t="s">
        <v>3</v>
      </c>
      <c r="F15" s="19" t="s">
        <v>4</v>
      </c>
      <c r="G15" s="40" t="s">
        <v>8</v>
      </c>
      <c r="H15" s="35"/>
    </row>
    <row r="16" spans="1:8" s="13" customFormat="1" ht="15.75">
      <c r="A16" s="14" t="s">
        <v>297</v>
      </c>
      <c r="B16" s="41" t="s">
        <v>8</v>
      </c>
      <c r="C16" s="42" t="s">
        <v>8</v>
      </c>
      <c r="D16" s="41" t="s">
        <v>8</v>
      </c>
      <c r="E16" s="41" t="s">
        <v>8</v>
      </c>
      <c r="F16" s="112" t="s">
        <v>8</v>
      </c>
      <c r="G16" s="18" t="s">
        <v>8</v>
      </c>
      <c r="H16" s="44"/>
    </row>
    <row r="17" spans="1:8" s="13" customFormat="1" ht="15.75">
      <c r="A17" s="14" t="s">
        <v>297</v>
      </c>
      <c r="B17" s="41" t="s">
        <v>8</v>
      </c>
      <c r="C17" s="42" t="s">
        <v>8</v>
      </c>
      <c r="D17" s="41" t="s">
        <v>8</v>
      </c>
      <c r="E17" s="41" t="s">
        <v>8</v>
      </c>
      <c r="F17" s="112" t="s">
        <v>8</v>
      </c>
      <c r="G17" s="18" t="s">
        <v>8</v>
      </c>
      <c r="H17" s="44"/>
    </row>
    <row r="18" spans="1:8" s="13" customFormat="1" ht="16.5" thickBot="1">
      <c r="A18" s="14" t="str">
        <f>'MID AMATEUR'!A12</f>
        <v>ROTONDA RODRIGO</v>
      </c>
      <c r="B18" s="15" t="str">
        <f>'MID AMATEUR'!B12</f>
        <v>TGC</v>
      </c>
      <c r="C18" s="16">
        <f>'MID AMATEUR'!C12</f>
        <v>0</v>
      </c>
      <c r="D18" s="15">
        <f>'MID AMATEUR'!D12</f>
        <v>39</v>
      </c>
      <c r="E18" s="15">
        <f>'MID AMATEUR'!E12</f>
        <v>37</v>
      </c>
      <c r="F18" s="17">
        <f>'MID AMATEUR'!F12</f>
        <v>76</v>
      </c>
      <c r="G18" s="18" t="s">
        <v>8</v>
      </c>
      <c r="H18" s="44"/>
    </row>
    <row r="19" spans="1:8" ht="16.5" thickBot="1">
      <c r="A19" s="76" t="s">
        <v>41</v>
      </c>
      <c r="B19" s="77"/>
      <c r="C19" s="77"/>
      <c r="D19" s="77"/>
      <c r="E19" s="77"/>
      <c r="F19" s="77"/>
      <c r="G19" s="78"/>
    </row>
    <row r="20" spans="1:8" s="13" customFormat="1" ht="16.5" thickBot="1">
      <c r="A20" s="19" t="s">
        <v>0</v>
      </c>
      <c r="B20" s="20" t="s">
        <v>9</v>
      </c>
      <c r="C20" s="19" t="s">
        <v>1</v>
      </c>
      <c r="D20" s="19" t="s">
        <v>2</v>
      </c>
      <c r="E20" s="19" t="s">
        <v>3</v>
      </c>
      <c r="F20" s="19" t="s">
        <v>4</v>
      </c>
      <c r="G20" s="19" t="s">
        <v>5</v>
      </c>
      <c r="H20" s="35"/>
    </row>
    <row r="21" spans="1:8" s="13" customFormat="1" ht="15.75">
      <c r="A21" s="14" t="s">
        <v>213</v>
      </c>
      <c r="B21" s="41" t="s">
        <v>47</v>
      </c>
      <c r="C21" s="42">
        <v>36</v>
      </c>
      <c r="D21" s="41">
        <v>46</v>
      </c>
      <c r="E21" s="41">
        <v>52</v>
      </c>
      <c r="F21" s="112">
        <f t="shared" ref="F21" si="1">SUM(D21+E21)</f>
        <v>98</v>
      </c>
      <c r="G21" s="18">
        <f t="shared" ref="G21" si="2">(F21-C21)</f>
        <v>62</v>
      </c>
      <c r="H21" s="44"/>
    </row>
    <row r="22" spans="1:8" s="13" customFormat="1" ht="15.75">
      <c r="A22" s="113" t="s">
        <v>224</v>
      </c>
      <c r="B22" s="41" t="s">
        <v>225</v>
      </c>
      <c r="C22" s="42">
        <v>35</v>
      </c>
      <c r="D22" s="41">
        <v>52</v>
      </c>
      <c r="E22" s="41">
        <v>51</v>
      </c>
      <c r="F22" s="112">
        <f t="shared" ref="F22" si="3">SUM(D22+E22)</f>
        <v>103</v>
      </c>
      <c r="G22" s="18">
        <f t="shared" ref="G22" si="4">(F22-C22)</f>
        <v>68</v>
      </c>
      <c r="H22" s="44"/>
    </row>
    <row r="23" spans="1:8" s="13" customFormat="1" ht="15.75">
      <c r="A23" s="14" t="s">
        <v>237</v>
      </c>
      <c r="B23" s="15" t="s">
        <v>72</v>
      </c>
      <c r="C23" s="16">
        <v>6</v>
      </c>
      <c r="D23" s="15">
        <v>39</v>
      </c>
      <c r="E23" s="15">
        <v>39</v>
      </c>
      <c r="F23" s="17">
        <f>SUM(D23+E23)</f>
        <v>78</v>
      </c>
      <c r="G23" s="18">
        <f>(F23-C23)</f>
        <v>72</v>
      </c>
      <c r="H23" s="44"/>
    </row>
    <row r="24" spans="1:8" ht="14.1" customHeight="1" thickBot="1">
      <c r="A24" s="79"/>
      <c r="B24" s="79"/>
      <c r="C24" s="79"/>
      <c r="D24" s="79"/>
      <c r="E24" s="79"/>
      <c r="F24" s="79"/>
      <c r="G24" s="79"/>
      <c r="H24" s="44"/>
    </row>
    <row r="25" spans="1:8" ht="16.5" thickBot="1">
      <c r="A25" s="76" t="s">
        <v>29</v>
      </c>
      <c r="B25" s="77"/>
      <c r="C25" s="77"/>
      <c r="D25" s="77"/>
      <c r="E25" s="77"/>
      <c r="F25" s="77"/>
      <c r="G25" s="78"/>
    </row>
    <row r="26" spans="1:8" s="13" customFormat="1" ht="16.5" thickBot="1">
      <c r="A26" s="19" t="s">
        <v>0</v>
      </c>
      <c r="B26" s="20" t="s">
        <v>9</v>
      </c>
      <c r="C26" s="19" t="s">
        <v>1</v>
      </c>
      <c r="D26" s="19" t="s">
        <v>2</v>
      </c>
      <c r="E26" s="19" t="s">
        <v>3</v>
      </c>
      <c r="F26" s="19" t="s">
        <v>4</v>
      </c>
      <c r="G26" s="40" t="s">
        <v>8</v>
      </c>
      <c r="H26" s="43"/>
    </row>
    <row r="27" spans="1:8" s="13" customFormat="1" ht="15.75">
      <c r="A27" s="14" t="str">
        <f>'PRE SENIOR'!A10</f>
        <v>PATTI SEBASTIAN</v>
      </c>
      <c r="B27" s="15" t="str">
        <f>'PRE SENIOR'!B10</f>
        <v>SPGC</v>
      </c>
      <c r="C27" s="16">
        <f>'PRE SENIOR'!C10</f>
        <v>-2</v>
      </c>
      <c r="D27" s="15">
        <f>'PRE SENIOR'!D10</f>
        <v>39</v>
      </c>
      <c r="E27" s="15">
        <f>'PRE SENIOR'!E10</f>
        <v>36</v>
      </c>
      <c r="F27" s="17">
        <f>SUM(D27+E27)</f>
        <v>75</v>
      </c>
      <c r="G27" s="36" t="s">
        <v>8</v>
      </c>
      <c r="H27" s="44"/>
    </row>
    <row r="28" spans="1:8" s="13" customFormat="1" ht="15.75">
      <c r="A28" s="14" t="str">
        <f>'PRE SENIOR'!A11</f>
        <v>JENSEN OSCAR IGNACIO</v>
      </c>
      <c r="B28" s="15" t="str">
        <f>'PRE SENIOR'!B11</f>
        <v>TGC</v>
      </c>
      <c r="C28" s="16">
        <f>'PRE SENIOR'!C11</f>
        <v>8</v>
      </c>
      <c r="D28" s="15">
        <f>'PRE SENIOR'!D11</f>
        <v>40</v>
      </c>
      <c r="E28" s="15">
        <f>'PRE SENIOR'!E11</f>
        <v>38</v>
      </c>
      <c r="F28" s="17">
        <f>SUM(D28+E28)</f>
        <v>78</v>
      </c>
      <c r="G28" s="36" t="s">
        <v>8</v>
      </c>
      <c r="H28" s="44"/>
    </row>
    <row r="29" spans="1:8" s="13" customFormat="1" ht="16.5" thickBot="1">
      <c r="A29" s="14" t="str">
        <f>'PRE SENIOR'!A12</f>
        <v>ARANA RAMIRO</v>
      </c>
      <c r="B29" s="15" t="str">
        <f>'PRE SENIOR'!B12</f>
        <v>EVTGC</v>
      </c>
      <c r="C29" s="16">
        <f>'PRE SENIOR'!C12</f>
        <v>-3</v>
      </c>
      <c r="D29" s="15">
        <f>'PRE SENIOR'!D12</f>
        <v>44</v>
      </c>
      <c r="E29" s="15">
        <f>'PRE SENIOR'!E12</f>
        <v>35</v>
      </c>
      <c r="F29" s="17">
        <f>SUM(D29+E29)</f>
        <v>79</v>
      </c>
      <c r="G29" s="36" t="s">
        <v>8</v>
      </c>
      <c r="H29" s="44"/>
    </row>
    <row r="30" spans="1:8" s="13" customFormat="1" ht="16.5" thickBot="1">
      <c r="A30" s="76" t="s">
        <v>42</v>
      </c>
      <c r="B30" s="77"/>
      <c r="C30" s="77"/>
      <c r="D30" s="77"/>
      <c r="E30" s="77"/>
      <c r="F30" s="77"/>
      <c r="G30" s="78"/>
      <c r="H30" s="44"/>
    </row>
    <row r="31" spans="1:8" s="13" customFormat="1" ht="16.5" thickBot="1">
      <c r="A31" s="19" t="s">
        <v>0</v>
      </c>
      <c r="B31" s="20" t="s">
        <v>9</v>
      </c>
      <c r="C31" s="19" t="s">
        <v>1</v>
      </c>
      <c r="D31" s="19" t="s">
        <v>2</v>
      </c>
      <c r="E31" s="19" t="s">
        <v>3</v>
      </c>
      <c r="F31" s="19" t="s">
        <v>4</v>
      </c>
      <c r="G31" s="19" t="s">
        <v>5</v>
      </c>
      <c r="H31" s="44"/>
    </row>
    <row r="32" spans="1:8" s="13" customFormat="1" ht="15.75">
      <c r="A32" s="14" t="s">
        <v>94</v>
      </c>
      <c r="B32" s="15" t="s">
        <v>72</v>
      </c>
      <c r="C32" s="16">
        <v>24</v>
      </c>
      <c r="D32" s="15">
        <v>44</v>
      </c>
      <c r="E32" s="15">
        <v>48</v>
      </c>
      <c r="F32" s="17">
        <f>SUM(D32+E32)</f>
        <v>92</v>
      </c>
      <c r="G32" s="36">
        <f t="shared" ref="G32:G33" si="5">(F32-C32)</f>
        <v>68</v>
      </c>
      <c r="H32" s="44"/>
    </row>
    <row r="33" spans="1:8" s="13" customFormat="1" ht="15.75">
      <c r="A33" s="14" t="s">
        <v>297</v>
      </c>
      <c r="B33" s="15" t="s">
        <v>8</v>
      </c>
      <c r="C33" s="16" t="s">
        <v>8</v>
      </c>
      <c r="D33" s="15" t="s">
        <v>8</v>
      </c>
      <c r="E33" s="15" t="s">
        <v>8</v>
      </c>
      <c r="F33" s="17" t="s">
        <v>8</v>
      </c>
      <c r="G33" s="36" t="s">
        <v>8</v>
      </c>
      <c r="H33" s="44"/>
    </row>
    <row r="34" spans="1:8" s="13" customFormat="1" ht="15.75">
      <c r="A34" s="14" t="s">
        <v>202</v>
      </c>
      <c r="B34" s="15" t="s">
        <v>71</v>
      </c>
      <c r="C34" s="16">
        <v>13</v>
      </c>
      <c r="D34" s="15">
        <v>42</v>
      </c>
      <c r="E34" s="15">
        <v>43</v>
      </c>
      <c r="F34" s="17">
        <f>SUM(D34+E34)</f>
        <v>85</v>
      </c>
      <c r="G34" s="36">
        <f>(F34-C34)</f>
        <v>72</v>
      </c>
      <c r="H34" s="44"/>
    </row>
    <row r="35" spans="1:8" s="13" customFormat="1" ht="14.1" customHeight="1" thickBot="1">
      <c r="A35" s="79"/>
      <c r="B35" s="79"/>
      <c r="C35" s="79"/>
      <c r="D35" s="79"/>
      <c r="E35" s="79"/>
      <c r="F35" s="79"/>
      <c r="G35" s="79"/>
      <c r="H35" s="45"/>
    </row>
    <row r="36" spans="1:8" s="13" customFormat="1" ht="16.5" thickBot="1">
      <c r="A36" s="76" t="s">
        <v>32</v>
      </c>
      <c r="B36" s="77"/>
      <c r="C36" s="77"/>
      <c r="D36" s="77"/>
      <c r="E36" s="77"/>
      <c r="F36" s="77"/>
      <c r="G36" s="78"/>
      <c r="H36" s="44"/>
    </row>
    <row r="37" spans="1:8" s="13" customFormat="1" ht="16.5" thickBot="1">
      <c r="A37" s="19" t="s">
        <v>0</v>
      </c>
      <c r="B37" s="20" t="s">
        <v>9</v>
      </c>
      <c r="C37" s="19" t="s">
        <v>1</v>
      </c>
      <c r="D37" s="19" t="s">
        <v>2</v>
      </c>
      <c r="E37" s="19" t="s">
        <v>3</v>
      </c>
      <c r="F37" s="19" t="s">
        <v>4</v>
      </c>
      <c r="G37" s="40" t="s">
        <v>8</v>
      </c>
      <c r="H37" s="44"/>
    </row>
    <row r="38" spans="1:8" s="13" customFormat="1" ht="15.75">
      <c r="A38" s="14" t="s">
        <v>297</v>
      </c>
      <c r="B38" s="41" t="s">
        <v>8</v>
      </c>
      <c r="C38" s="42" t="s">
        <v>8</v>
      </c>
      <c r="D38" s="41" t="s">
        <v>8</v>
      </c>
      <c r="E38" s="41" t="s">
        <v>8</v>
      </c>
      <c r="F38" s="112" t="s">
        <v>8</v>
      </c>
      <c r="G38" s="18" t="s">
        <v>8</v>
      </c>
      <c r="H38" s="44"/>
    </row>
    <row r="39" spans="1:8" s="13" customFormat="1" ht="15.75">
      <c r="A39" s="14" t="str">
        <f>SENIOR!A11</f>
        <v>RAMACCIOTTI GONZALO</v>
      </c>
      <c r="B39" s="15" t="str">
        <f>SENIOR!B11</f>
        <v>MDPGC</v>
      </c>
      <c r="C39" s="16">
        <f>SENIOR!C11</f>
        <v>-1</v>
      </c>
      <c r="D39" s="15">
        <f>SENIOR!D11</f>
        <v>38</v>
      </c>
      <c r="E39" s="15">
        <f>SENIOR!E11</f>
        <v>37</v>
      </c>
      <c r="F39" s="17">
        <f>SUM(D39+E39)</f>
        <v>75</v>
      </c>
      <c r="G39" s="36" t="s">
        <v>8</v>
      </c>
      <c r="H39" s="44"/>
    </row>
    <row r="40" spans="1:8" s="13" customFormat="1" ht="16.5" thickBot="1">
      <c r="A40" s="14" t="str">
        <f>SENIOR!A12</f>
        <v>HEIZENREDER PABLO GUILLERMO</v>
      </c>
      <c r="B40" s="15" t="str">
        <f>SENIOR!B12</f>
        <v>VGGC</v>
      </c>
      <c r="C40" s="16">
        <f>SENIOR!C12</f>
        <v>1</v>
      </c>
      <c r="D40" s="15">
        <f>SENIOR!D12</f>
        <v>39</v>
      </c>
      <c r="E40" s="15">
        <f>SENIOR!E12</f>
        <v>37</v>
      </c>
      <c r="F40" s="17">
        <f>SUM(D40+E40)</f>
        <v>76</v>
      </c>
      <c r="G40" s="36" t="s">
        <v>8</v>
      </c>
      <c r="H40" s="44"/>
    </row>
    <row r="41" spans="1:8" s="13" customFormat="1" ht="16.5" thickBot="1">
      <c r="A41" s="76" t="s">
        <v>43</v>
      </c>
      <c r="B41" s="77"/>
      <c r="C41" s="77"/>
      <c r="D41" s="77"/>
      <c r="E41" s="77"/>
      <c r="F41" s="77"/>
      <c r="G41" s="78"/>
      <c r="H41" s="44"/>
    </row>
    <row r="42" spans="1:8" s="13" customFormat="1" ht="16.5" thickBot="1">
      <c r="A42" s="19" t="s">
        <v>0</v>
      </c>
      <c r="B42" s="20" t="s">
        <v>9</v>
      </c>
      <c r="C42" s="19" t="s">
        <v>1</v>
      </c>
      <c r="D42" s="19" t="s">
        <v>2</v>
      </c>
      <c r="E42" s="19" t="s">
        <v>3</v>
      </c>
      <c r="F42" s="19" t="s">
        <v>4</v>
      </c>
      <c r="G42" s="19" t="s">
        <v>5</v>
      </c>
      <c r="H42" s="44"/>
    </row>
    <row r="43" spans="1:8" s="13" customFormat="1" ht="15.75">
      <c r="A43" s="14" t="s">
        <v>101</v>
      </c>
      <c r="B43" s="41" t="s">
        <v>47</v>
      </c>
      <c r="C43" s="42">
        <v>8</v>
      </c>
      <c r="D43" s="41">
        <v>39</v>
      </c>
      <c r="E43" s="41">
        <v>37</v>
      </c>
      <c r="F43" s="112">
        <f t="shared" ref="F43:F44" si="6">SUM(D43+E43)</f>
        <v>76</v>
      </c>
      <c r="G43" s="36">
        <f t="shared" ref="G43:G45" si="7">(F43-C43)</f>
        <v>68</v>
      </c>
      <c r="H43" s="44"/>
    </row>
    <row r="44" spans="1:8" s="13" customFormat="1" ht="15.75">
      <c r="A44" s="14" t="s">
        <v>297</v>
      </c>
      <c r="B44" s="15" t="s">
        <v>8</v>
      </c>
      <c r="C44" s="16" t="s">
        <v>8</v>
      </c>
      <c r="D44" s="15" t="s">
        <v>8</v>
      </c>
      <c r="E44" s="15" t="s">
        <v>8</v>
      </c>
      <c r="F44" s="17" t="s">
        <v>8</v>
      </c>
      <c r="G44" s="36" t="s">
        <v>8</v>
      </c>
      <c r="H44" s="44"/>
    </row>
    <row r="45" spans="1:8" s="13" customFormat="1" ht="15.75">
      <c r="A45" s="14" t="s">
        <v>200</v>
      </c>
      <c r="B45" s="15" t="s">
        <v>71</v>
      </c>
      <c r="C45" s="16">
        <v>29</v>
      </c>
      <c r="D45" s="15">
        <v>54</v>
      </c>
      <c r="E45" s="15">
        <v>49</v>
      </c>
      <c r="F45" s="17">
        <f>SUM(D45+E45)</f>
        <v>103</v>
      </c>
      <c r="G45" s="36">
        <f t="shared" si="7"/>
        <v>74</v>
      </c>
      <c r="H45" s="44"/>
    </row>
    <row r="46" spans="1:8" ht="14.1" customHeight="1" thickBot="1">
      <c r="A46" s="79"/>
      <c r="B46" s="79"/>
      <c r="C46" s="79"/>
      <c r="D46" s="79"/>
      <c r="E46" s="79"/>
      <c r="F46" s="79"/>
      <c r="G46" s="79"/>
      <c r="H46" s="44"/>
    </row>
    <row r="47" spans="1:8" ht="16.5" thickBot="1">
      <c r="A47" s="76" t="s">
        <v>40</v>
      </c>
      <c r="B47" s="77"/>
      <c r="C47" s="77"/>
      <c r="D47" s="77"/>
      <c r="E47" s="77"/>
      <c r="F47" s="77"/>
      <c r="G47" s="78"/>
      <c r="H47" s="44"/>
    </row>
    <row r="48" spans="1:8" s="13" customFormat="1" ht="16.5" thickBot="1">
      <c r="A48" s="19" t="s">
        <v>0</v>
      </c>
      <c r="B48" s="20" t="s">
        <v>9</v>
      </c>
      <c r="C48" s="19" t="s">
        <v>1</v>
      </c>
      <c r="D48" s="19" t="s">
        <v>2</v>
      </c>
      <c r="E48" s="19" t="s">
        <v>3</v>
      </c>
      <c r="F48" s="19" t="s">
        <v>4</v>
      </c>
      <c r="G48" s="40" t="s">
        <v>8</v>
      </c>
      <c r="H48" s="44"/>
    </row>
    <row r="49" spans="1:8" s="13" customFormat="1" ht="15.75">
      <c r="A49" s="14" t="str">
        <f>'SUPER SENIOR'!A10</f>
        <v>MARINO CARLOS JUAN</v>
      </c>
      <c r="B49" s="15" t="str">
        <f>'SUPER SENIOR'!B10</f>
        <v>GCHCC</v>
      </c>
      <c r="C49" s="16">
        <f>'SUPER SENIOR'!C10</f>
        <v>4</v>
      </c>
      <c r="D49" s="15">
        <f>'SUPER SENIOR'!D10</f>
        <v>42</v>
      </c>
      <c r="E49" s="15">
        <f>'SUPER SENIOR'!E10</f>
        <v>41</v>
      </c>
      <c r="F49" s="17">
        <f>SUM(D49+E49)</f>
        <v>83</v>
      </c>
      <c r="G49" s="36" t="s">
        <v>8</v>
      </c>
      <c r="H49" s="44"/>
    </row>
    <row r="50" spans="1:8" s="13" customFormat="1" ht="15.75">
      <c r="A50" s="14" t="str">
        <f>'SUPER SENIOR'!A11</f>
        <v>ARRUTI JOSE LUIS</v>
      </c>
      <c r="B50" s="15" t="str">
        <f>'SUPER SENIOR'!B11</f>
        <v>NGC</v>
      </c>
      <c r="C50" s="16">
        <f>'SUPER SENIOR'!C11</f>
        <v>5</v>
      </c>
      <c r="D50" s="15">
        <f>'SUPER SENIOR'!D11</f>
        <v>39</v>
      </c>
      <c r="E50" s="15">
        <f>'SUPER SENIOR'!E11</f>
        <v>44</v>
      </c>
      <c r="F50" s="17">
        <f>SUM(D50+E50)</f>
        <v>83</v>
      </c>
      <c r="G50" s="36" t="s">
        <v>8</v>
      </c>
      <c r="H50" s="44"/>
    </row>
    <row r="51" spans="1:8" s="13" customFormat="1" ht="15.75">
      <c r="A51" s="14" t="str">
        <f>'SUPER SENIOR'!A12</f>
        <v xml:space="preserve">COSULICH ESTEBAN </v>
      </c>
      <c r="B51" s="15" t="str">
        <f>'SUPER SENIOR'!B12</f>
        <v>SPGC</v>
      </c>
      <c r="C51" s="16">
        <f>'SUPER SENIOR'!C12</f>
        <v>11</v>
      </c>
      <c r="D51" s="15">
        <f>'SUPER SENIOR'!D12</f>
        <v>44</v>
      </c>
      <c r="E51" s="15">
        <f>'SUPER SENIOR'!E12</f>
        <v>41</v>
      </c>
      <c r="F51" s="17">
        <f>SUM(D51+E51)</f>
        <v>85</v>
      </c>
      <c r="G51" s="36" t="s">
        <v>8</v>
      </c>
      <c r="H51" s="44"/>
    </row>
    <row r="52" spans="1:8" s="13" customFormat="1" ht="15.75" thickBot="1"/>
    <row r="53" spans="1:8" s="13" customFormat="1" ht="16.5" thickBot="1">
      <c r="A53" s="76" t="s">
        <v>44</v>
      </c>
      <c r="B53" s="77"/>
      <c r="C53" s="77"/>
      <c r="D53" s="77"/>
      <c r="E53" s="77"/>
      <c r="F53" s="77"/>
      <c r="G53" s="78"/>
      <c r="H53" s="44"/>
    </row>
    <row r="54" spans="1:8" s="13" customFormat="1" ht="16.5" thickBot="1">
      <c r="A54" s="19" t="s">
        <v>0</v>
      </c>
      <c r="B54" s="20" t="s">
        <v>9</v>
      </c>
      <c r="C54" s="19" t="s">
        <v>1</v>
      </c>
      <c r="D54" s="19" t="s">
        <v>2</v>
      </c>
      <c r="E54" s="19" t="s">
        <v>3</v>
      </c>
      <c r="F54" s="19" t="s">
        <v>4</v>
      </c>
      <c r="G54" s="19" t="s">
        <v>5</v>
      </c>
      <c r="H54" s="44"/>
    </row>
    <row r="55" spans="1:8" s="13" customFormat="1" ht="15.75">
      <c r="A55" s="14" t="s">
        <v>201</v>
      </c>
      <c r="B55" s="15" t="s">
        <v>71</v>
      </c>
      <c r="C55" s="16">
        <v>22</v>
      </c>
      <c r="D55" s="15">
        <v>45</v>
      </c>
      <c r="E55" s="15">
        <v>43</v>
      </c>
      <c r="F55" s="17">
        <f t="shared" ref="F55:F56" si="8">SUM(D55+E55)</f>
        <v>88</v>
      </c>
      <c r="G55" s="36" t="s">
        <v>8</v>
      </c>
      <c r="H55" s="44"/>
    </row>
    <row r="56" spans="1:8" s="13" customFormat="1" ht="15.75">
      <c r="A56" s="14" t="s">
        <v>162</v>
      </c>
      <c r="B56" s="15" t="s">
        <v>47</v>
      </c>
      <c r="C56" s="16">
        <v>30</v>
      </c>
      <c r="D56" s="15">
        <v>49</v>
      </c>
      <c r="E56" s="15">
        <v>48</v>
      </c>
      <c r="F56" s="17">
        <f t="shared" si="8"/>
        <v>97</v>
      </c>
      <c r="G56" s="36">
        <f t="shared" ref="G56" si="9">(F56-C56)</f>
        <v>67</v>
      </c>
      <c r="H56" s="44"/>
    </row>
    <row r="57" spans="1:8" s="13" customFormat="1" ht="15.75">
      <c r="A57" s="14" t="s">
        <v>297</v>
      </c>
      <c r="B57" s="15" t="s">
        <v>8</v>
      </c>
      <c r="C57" s="16" t="s">
        <v>8</v>
      </c>
      <c r="D57" s="15" t="s">
        <v>8</v>
      </c>
      <c r="E57" s="15" t="s">
        <v>8</v>
      </c>
      <c r="F57" s="17" t="s">
        <v>8</v>
      </c>
      <c r="G57" s="36" t="s">
        <v>8</v>
      </c>
      <c r="H57" s="44"/>
    </row>
    <row r="58" spans="1:8" ht="14.1" customHeight="1" thickBot="1">
      <c r="A58" s="79"/>
      <c r="B58" s="79"/>
      <c r="C58" s="79"/>
      <c r="D58" s="79"/>
      <c r="E58" s="79"/>
      <c r="F58" s="79"/>
      <c r="G58" s="79"/>
      <c r="H58" s="44"/>
    </row>
    <row r="59" spans="1:8" ht="16.5" thickBot="1">
      <c r="A59" s="76" t="s">
        <v>127</v>
      </c>
      <c r="B59" s="77"/>
      <c r="C59" s="77"/>
      <c r="D59" s="77"/>
      <c r="E59" s="77"/>
      <c r="F59" s="77"/>
      <c r="G59" s="78"/>
      <c r="H59" s="44"/>
    </row>
    <row r="60" spans="1:8" s="13" customFormat="1" ht="16.5" thickBot="1">
      <c r="A60" s="19" t="s">
        <v>10</v>
      </c>
      <c r="B60" s="20" t="s">
        <v>9</v>
      </c>
      <c r="C60" s="19" t="s">
        <v>1</v>
      </c>
      <c r="D60" s="19" t="s">
        <v>2</v>
      </c>
      <c r="E60" s="19" t="s">
        <v>3</v>
      </c>
      <c r="F60" s="19" t="s">
        <v>4</v>
      </c>
      <c r="G60" s="40" t="s">
        <v>8</v>
      </c>
      <c r="H60" s="44"/>
    </row>
    <row r="61" spans="1:8" s="13" customFormat="1" ht="15.75">
      <c r="A61" s="14" t="str">
        <f>DAM!A10</f>
        <v>BOZZO LETICIA</v>
      </c>
      <c r="B61" s="15" t="str">
        <f>DAM!B10</f>
        <v>MDPGC</v>
      </c>
      <c r="C61" s="16">
        <f>DAM!C10</f>
        <v>-1</v>
      </c>
      <c r="D61" s="15">
        <f>DAM!D10</f>
        <v>37</v>
      </c>
      <c r="E61" s="15">
        <f>DAM!E10</f>
        <v>42</v>
      </c>
      <c r="F61" s="17">
        <f>SUM(D61+E61)</f>
        <v>79</v>
      </c>
      <c r="G61" s="36" t="s">
        <v>8</v>
      </c>
      <c r="H61" s="44"/>
    </row>
    <row r="62" spans="1:8" s="13" customFormat="1" ht="15.75">
      <c r="A62" s="14" t="str">
        <f>DAM!A11</f>
        <v>SALERES MARIA LOURDES</v>
      </c>
      <c r="B62" s="15" t="str">
        <f>DAM!B11</f>
        <v>MDPGC</v>
      </c>
      <c r="C62" s="16">
        <f>DAM!C11</f>
        <v>4</v>
      </c>
      <c r="D62" s="15">
        <f>DAM!D11</f>
        <v>40</v>
      </c>
      <c r="E62" s="15">
        <f>DAM!E11</f>
        <v>40</v>
      </c>
      <c r="F62" s="17">
        <f>SUM(D62+E62)</f>
        <v>80</v>
      </c>
      <c r="G62" s="36" t="s">
        <v>8</v>
      </c>
      <c r="H62" s="44"/>
    </row>
    <row r="63" spans="1:8" s="13" customFormat="1" ht="16.5" thickBot="1">
      <c r="A63" s="14" t="str">
        <f>DAM!A12</f>
        <v>LARRONDO CRISTINA ELISABET</v>
      </c>
      <c r="B63" s="15" t="str">
        <f>DAM!B12</f>
        <v>NGC</v>
      </c>
      <c r="C63" s="16">
        <f>DAM!C12</f>
        <v>22</v>
      </c>
      <c r="D63" s="15">
        <f>DAM!D12</f>
        <v>48</v>
      </c>
      <c r="E63" s="15">
        <f>DAM!E12</f>
        <v>49</v>
      </c>
      <c r="F63" s="17">
        <f>SUM(D63+E63)</f>
        <v>97</v>
      </c>
      <c r="G63" s="36" t="s">
        <v>8</v>
      </c>
      <c r="H63" s="44"/>
    </row>
    <row r="64" spans="1:8" ht="16.5" thickBot="1">
      <c r="A64" s="76" t="s">
        <v>19</v>
      </c>
      <c r="B64" s="77"/>
      <c r="C64" s="77"/>
      <c r="D64" s="77"/>
      <c r="E64" s="77"/>
      <c r="F64" s="77"/>
      <c r="G64" s="78"/>
      <c r="H64" s="44"/>
    </row>
    <row r="65" spans="1:8" s="13" customFormat="1" ht="16.5" thickBot="1">
      <c r="A65" s="19" t="s">
        <v>10</v>
      </c>
      <c r="B65" s="20" t="s">
        <v>9</v>
      </c>
      <c r="C65" s="19" t="s">
        <v>1</v>
      </c>
      <c r="D65" s="19" t="s">
        <v>2</v>
      </c>
      <c r="E65" s="19" t="s">
        <v>3</v>
      </c>
      <c r="F65" s="19" t="s">
        <v>4</v>
      </c>
      <c r="G65" s="19" t="s">
        <v>5</v>
      </c>
      <c r="H65" s="44"/>
    </row>
    <row r="66" spans="1:8" s="13" customFormat="1" ht="15.75">
      <c r="A66" s="14" t="s">
        <v>282</v>
      </c>
      <c r="B66" s="15" t="s">
        <v>46</v>
      </c>
      <c r="C66" s="16">
        <v>32</v>
      </c>
      <c r="D66" s="15">
        <v>56</v>
      </c>
      <c r="E66" s="15">
        <v>51</v>
      </c>
      <c r="F66" s="17">
        <f>SUM(D66+E66)</f>
        <v>107</v>
      </c>
      <c r="G66" s="36">
        <f>(F66-C66)</f>
        <v>75</v>
      </c>
      <c r="H66" s="44"/>
    </row>
    <row r="67" spans="1:8" s="13" customFormat="1" ht="15.75">
      <c r="A67" s="14" t="s">
        <v>198</v>
      </c>
      <c r="B67" s="15" t="s">
        <v>71</v>
      </c>
      <c r="C67" s="16">
        <v>23</v>
      </c>
      <c r="D67" s="15">
        <v>53</v>
      </c>
      <c r="E67" s="15">
        <v>49</v>
      </c>
      <c r="F67" s="17">
        <f>SUM(D67+E67)</f>
        <v>102</v>
      </c>
      <c r="G67" s="36">
        <f>(F67-C67)</f>
        <v>79</v>
      </c>
      <c r="H67" s="44"/>
    </row>
    <row r="68" spans="1:8" s="13" customFormat="1" ht="15.75">
      <c r="A68" s="14" t="s">
        <v>206</v>
      </c>
      <c r="B68" s="15" t="s">
        <v>71</v>
      </c>
      <c r="C68" s="16">
        <v>54</v>
      </c>
      <c r="D68" s="15">
        <v>73</v>
      </c>
      <c r="E68" s="15">
        <v>61</v>
      </c>
      <c r="F68" s="17">
        <f>SUM(D68+E68)</f>
        <v>134</v>
      </c>
      <c r="G68" s="36">
        <f>(F68-C68)</f>
        <v>80</v>
      </c>
      <c r="H68" s="44"/>
    </row>
    <row r="69" spans="1:8">
      <c r="H69" s="44"/>
    </row>
    <row r="70" spans="1:8">
      <c r="H70" s="44"/>
    </row>
    <row r="71" spans="1:8">
      <c r="H71" s="44"/>
    </row>
    <row r="72" spans="1:8">
      <c r="H72" s="44"/>
    </row>
    <row r="73" spans="1:8">
      <c r="H73" s="44"/>
    </row>
    <row r="74" spans="1:8">
      <c r="H74" s="44"/>
    </row>
    <row r="75" spans="1:8">
      <c r="H75" s="44"/>
    </row>
    <row r="76" spans="1:8">
      <c r="H76" s="44"/>
    </row>
    <row r="77" spans="1:8">
      <c r="H77" s="44"/>
    </row>
    <row r="78" spans="1:8">
      <c r="H78" s="44"/>
    </row>
    <row r="79" spans="1:8">
      <c r="H79" s="44"/>
    </row>
    <row r="80" spans="1:8">
      <c r="H80" s="44"/>
    </row>
    <row r="81" spans="8:8">
      <c r="H81" s="44"/>
    </row>
    <row r="82" spans="8:8">
      <c r="H82" s="44"/>
    </row>
    <row r="83" spans="8:8">
      <c r="H83" s="44"/>
    </row>
    <row r="84" spans="8:8">
      <c r="H84" s="44"/>
    </row>
    <row r="85" spans="8:8">
      <c r="H85" s="44"/>
    </row>
  </sheetData>
  <sortState ref="A10:G12">
    <sortCondition ref="F10:F12"/>
  </sortState>
  <mergeCells count="23">
    <mergeCell ref="A14:G14"/>
    <mergeCell ref="A30:G30"/>
    <mergeCell ref="A41:G41"/>
    <mergeCell ref="A53:G53"/>
    <mergeCell ref="A13:G13"/>
    <mergeCell ref="A24:G24"/>
    <mergeCell ref="A35:G35"/>
    <mergeCell ref="A64:G64"/>
    <mergeCell ref="A46:G46"/>
    <mergeCell ref="A1:G1"/>
    <mergeCell ref="A2:G2"/>
    <mergeCell ref="A3:G3"/>
    <mergeCell ref="A4:G4"/>
    <mergeCell ref="A5:G5"/>
    <mergeCell ref="A58:G58"/>
    <mergeCell ref="A6:G6"/>
    <mergeCell ref="A59:G59"/>
    <mergeCell ref="A7:G7"/>
    <mergeCell ref="A8:G8"/>
    <mergeCell ref="A19:G19"/>
    <mergeCell ref="A25:G25"/>
    <mergeCell ref="A36:G36"/>
    <mergeCell ref="A47:G47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G43"/>
  <sheetViews>
    <sheetView zoomScaleNormal="100" workbookViewId="0">
      <selection sqref="A1:E1"/>
    </sheetView>
  </sheetViews>
  <sheetFormatPr baseColWidth="10" defaultRowHeight="15"/>
  <cols>
    <col min="1" max="1" width="6.42578125" style="27" bestFit="1" customWidth="1"/>
    <col min="2" max="5" width="21.7109375" customWidth="1"/>
    <col min="6" max="6" width="2" bestFit="1" customWidth="1"/>
    <col min="7" max="7" width="4" bestFit="1" customWidth="1"/>
    <col min="8" max="8" width="20.5703125" bestFit="1" customWidth="1"/>
  </cols>
  <sheetData>
    <row r="1" spans="1:7" s="49" customFormat="1" ht="30.75">
      <c r="A1" s="90" t="s">
        <v>140</v>
      </c>
      <c r="B1" s="90"/>
      <c r="C1" s="90"/>
      <c r="D1" s="90"/>
      <c r="E1" s="90"/>
    </row>
    <row r="2" spans="1:7" s="1" customFormat="1" ht="27" thickBot="1">
      <c r="A2" s="91" t="s">
        <v>141</v>
      </c>
      <c r="B2" s="91"/>
      <c r="C2" s="91"/>
      <c r="D2" s="91"/>
      <c r="E2" s="91"/>
    </row>
    <row r="3" spans="1:7" s="13" customFormat="1" ht="16.5" thickBot="1">
      <c r="A3" s="92" t="s">
        <v>142</v>
      </c>
      <c r="B3" s="93"/>
      <c r="C3" s="93"/>
      <c r="D3" s="93"/>
      <c r="E3" s="94"/>
    </row>
    <row r="4" spans="1:7" s="35" customFormat="1" ht="15.75">
      <c r="A4" s="95" t="s">
        <v>143</v>
      </c>
      <c r="B4" s="95"/>
      <c r="C4" s="95"/>
      <c r="D4" s="95"/>
      <c r="E4" s="95"/>
    </row>
    <row r="5" spans="1:7" s="35" customFormat="1" ht="16.5" thickBot="1">
      <c r="A5" s="96" t="s">
        <v>144</v>
      </c>
      <c r="B5" s="96"/>
      <c r="C5" s="96"/>
      <c r="D5" s="96"/>
      <c r="E5" s="96"/>
    </row>
    <row r="6" spans="1:7" ht="13.5" thickBot="1">
      <c r="A6" s="87" t="s">
        <v>145</v>
      </c>
      <c r="B6" s="88"/>
      <c r="C6" s="88"/>
      <c r="D6" s="88"/>
      <c r="E6" s="89"/>
      <c r="F6" s="50"/>
      <c r="G6" s="51"/>
    </row>
    <row r="7" spans="1:7" ht="12.75">
      <c r="A7" s="52">
        <v>0.33333333333333331</v>
      </c>
      <c r="B7" s="53"/>
      <c r="C7" s="54"/>
      <c r="D7" s="54"/>
      <c r="E7" s="55"/>
      <c r="F7" s="50">
        <f t="shared" ref="F7:F41" si="0">COUNTA(B7,C7,D7,E7)</f>
        <v>0</v>
      </c>
      <c r="G7" s="51"/>
    </row>
    <row r="8" spans="1:7" ht="12.75">
      <c r="A8" s="52">
        <v>0.34027777777777801</v>
      </c>
      <c r="B8" s="53"/>
      <c r="C8" s="54"/>
      <c r="D8" s="54"/>
      <c r="E8" s="55"/>
      <c r="F8" s="50">
        <f t="shared" si="0"/>
        <v>0</v>
      </c>
      <c r="G8" s="51"/>
    </row>
    <row r="9" spans="1:7" ht="12.75">
      <c r="A9" s="52">
        <v>0.34722222222222199</v>
      </c>
      <c r="B9" s="53"/>
      <c r="C9" s="54"/>
      <c r="D9" s="54"/>
      <c r="E9" s="55"/>
      <c r="F9" s="50">
        <f t="shared" si="0"/>
        <v>0</v>
      </c>
      <c r="G9" s="51"/>
    </row>
    <row r="10" spans="1:7" ht="12.75">
      <c r="A10" s="63">
        <v>0.35416666666666702</v>
      </c>
      <c r="B10" s="53" t="s">
        <v>146</v>
      </c>
      <c r="C10" s="54" t="s">
        <v>147</v>
      </c>
      <c r="D10" s="54" t="s">
        <v>105</v>
      </c>
      <c r="E10" s="55"/>
      <c r="F10" s="50">
        <f t="shared" si="0"/>
        <v>3</v>
      </c>
      <c r="G10" s="51"/>
    </row>
    <row r="11" spans="1:7" ht="12.75">
      <c r="A11" s="63">
        <v>0.36111111111111099</v>
      </c>
      <c r="B11" s="53" t="s">
        <v>148</v>
      </c>
      <c r="C11" s="54" t="s">
        <v>149</v>
      </c>
      <c r="D11" s="54" t="s">
        <v>150</v>
      </c>
      <c r="E11" s="55" t="s">
        <v>92</v>
      </c>
      <c r="F11" s="50">
        <f t="shared" si="0"/>
        <v>4</v>
      </c>
      <c r="G11" s="51"/>
    </row>
    <row r="12" spans="1:7" ht="12.75">
      <c r="A12" s="63">
        <v>0.36805555555555503</v>
      </c>
      <c r="B12" s="53" t="s">
        <v>51</v>
      </c>
      <c r="C12" s="54" t="s">
        <v>56</v>
      </c>
      <c r="D12" s="54" t="s">
        <v>57</v>
      </c>
      <c r="E12" s="55" t="s">
        <v>58</v>
      </c>
      <c r="F12" s="50">
        <f t="shared" si="0"/>
        <v>4</v>
      </c>
      <c r="G12" s="51"/>
    </row>
    <row r="13" spans="1:7" ht="12.75">
      <c r="A13" s="63">
        <v>0.375</v>
      </c>
      <c r="B13" s="53" t="s">
        <v>151</v>
      </c>
      <c r="C13" s="54" t="s">
        <v>152</v>
      </c>
      <c r="D13" s="54" t="s">
        <v>95</v>
      </c>
      <c r="E13" s="64" t="s">
        <v>153</v>
      </c>
      <c r="F13" s="50">
        <v>3</v>
      </c>
      <c r="G13" s="51"/>
    </row>
    <row r="14" spans="1:7" ht="12.75">
      <c r="A14" s="63">
        <v>0.38194444444444398</v>
      </c>
      <c r="B14" s="53" t="s">
        <v>154</v>
      </c>
      <c r="C14" s="54" t="s">
        <v>76</v>
      </c>
      <c r="D14" s="54" t="s">
        <v>86</v>
      </c>
      <c r="E14" s="56" t="s">
        <v>87</v>
      </c>
      <c r="F14" s="50">
        <f t="shared" si="0"/>
        <v>4</v>
      </c>
      <c r="G14" s="51"/>
    </row>
    <row r="15" spans="1:7" ht="12.75">
      <c r="A15" s="63">
        <v>0.38888888888888901</v>
      </c>
      <c r="B15" s="53" t="s">
        <v>84</v>
      </c>
      <c r="C15" s="54" t="s">
        <v>155</v>
      </c>
      <c r="D15" s="54" t="s">
        <v>156</v>
      </c>
      <c r="E15" s="56" t="s">
        <v>157</v>
      </c>
      <c r="F15" s="50">
        <f t="shared" si="0"/>
        <v>4</v>
      </c>
      <c r="G15" s="51"/>
    </row>
    <row r="16" spans="1:7" ht="12.75">
      <c r="A16" s="63">
        <v>0.39583333333333298</v>
      </c>
      <c r="B16" s="53" t="s">
        <v>158</v>
      </c>
      <c r="C16" s="54" t="s">
        <v>159</v>
      </c>
      <c r="D16" s="54" t="s">
        <v>101</v>
      </c>
      <c r="E16" s="56" t="s">
        <v>90</v>
      </c>
      <c r="F16" s="50">
        <f t="shared" si="0"/>
        <v>4</v>
      </c>
      <c r="G16" s="51"/>
    </row>
    <row r="17" spans="1:7" ht="12.75">
      <c r="A17" s="63">
        <v>0.40277777777777801</v>
      </c>
      <c r="B17" s="53" t="s">
        <v>160</v>
      </c>
      <c r="C17" s="54" t="s">
        <v>161</v>
      </c>
      <c r="D17" s="54" t="s">
        <v>79</v>
      </c>
      <c r="E17" s="56" t="s">
        <v>162</v>
      </c>
      <c r="F17" s="50">
        <f t="shared" si="0"/>
        <v>4</v>
      </c>
      <c r="G17" s="51"/>
    </row>
    <row r="18" spans="1:7" ht="12.75">
      <c r="A18" s="63">
        <v>0.40972222222222199</v>
      </c>
      <c r="B18" s="53" t="s">
        <v>65</v>
      </c>
      <c r="C18" s="54" t="s">
        <v>163</v>
      </c>
      <c r="D18" s="54" t="s">
        <v>164</v>
      </c>
      <c r="E18" s="56" t="s">
        <v>165</v>
      </c>
      <c r="F18" s="50">
        <f t="shared" si="0"/>
        <v>4</v>
      </c>
      <c r="G18" s="51"/>
    </row>
    <row r="19" spans="1:7" ht="12.75">
      <c r="A19" s="63">
        <v>0.41666666666666602</v>
      </c>
      <c r="B19" s="53" t="s">
        <v>166</v>
      </c>
      <c r="C19" s="54" t="s">
        <v>60</v>
      </c>
      <c r="D19" s="54" t="s">
        <v>126</v>
      </c>
      <c r="E19" s="56"/>
      <c r="F19" s="50">
        <f t="shared" si="0"/>
        <v>3</v>
      </c>
      <c r="G19" s="51"/>
    </row>
    <row r="20" spans="1:7" ht="12.75">
      <c r="A20" s="63">
        <v>0.42361111111111099</v>
      </c>
      <c r="B20" s="53" t="s">
        <v>167</v>
      </c>
      <c r="C20" s="65" t="s">
        <v>168</v>
      </c>
      <c r="D20" s="54" t="s">
        <v>169</v>
      </c>
      <c r="E20" s="56" t="s">
        <v>170</v>
      </c>
      <c r="F20" s="50">
        <v>3</v>
      </c>
      <c r="G20" s="51"/>
    </row>
    <row r="21" spans="1:7" ht="12.75">
      <c r="A21" s="63">
        <v>0.43055555555555503</v>
      </c>
      <c r="B21" s="53" t="s">
        <v>171</v>
      </c>
      <c r="C21" s="54" t="s">
        <v>82</v>
      </c>
      <c r="D21" s="54" t="s">
        <v>172</v>
      </c>
      <c r="E21" s="56" t="s">
        <v>173</v>
      </c>
      <c r="F21" s="50">
        <f t="shared" si="0"/>
        <v>4</v>
      </c>
      <c r="G21" s="51"/>
    </row>
    <row r="22" spans="1:7" ht="12.75">
      <c r="A22" s="63">
        <v>0.4375</v>
      </c>
      <c r="B22" s="53" t="s">
        <v>104</v>
      </c>
      <c r="C22" s="54" t="s">
        <v>174</v>
      </c>
      <c r="D22" s="54" t="s">
        <v>175</v>
      </c>
      <c r="E22" s="56" t="s">
        <v>176</v>
      </c>
      <c r="F22" s="50">
        <f t="shared" si="0"/>
        <v>4</v>
      </c>
      <c r="G22" s="51"/>
    </row>
    <row r="23" spans="1:7" ht="12.75">
      <c r="A23" s="63">
        <v>0.44444444444444398</v>
      </c>
      <c r="B23" s="53" t="s">
        <v>177</v>
      </c>
      <c r="C23" s="54" t="s">
        <v>178</v>
      </c>
      <c r="D23" s="54" t="s">
        <v>179</v>
      </c>
      <c r="E23" s="56" t="s">
        <v>180</v>
      </c>
      <c r="F23" s="50">
        <f t="shared" si="0"/>
        <v>4</v>
      </c>
      <c r="G23" s="51"/>
    </row>
    <row r="24" spans="1:7" ht="12.75">
      <c r="A24" s="63">
        <v>0.45138888888888901</v>
      </c>
      <c r="B24" s="53" t="s">
        <v>181</v>
      </c>
      <c r="C24" s="54" t="s">
        <v>182</v>
      </c>
      <c r="D24" s="54" t="s">
        <v>183</v>
      </c>
      <c r="E24" s="55" t="s">
        <v>184</v>
      </c>
      <c r="F24" s="50">
        <f t="shared" si="0"/>
        <v>4</v>
      </c>
      <c r="G24" s="51"/>
    </row>
    <row r="25" spans="1:7" ht="12.75">
      <c r="A25" s="63">
        <v>0.45833333333333298</v>
      </c>
      <c r="B25" s="53" t="s">
        <v>110</v>
      </c>
      <c r="C25" s="54" t="s">
        <v>88</v>
      </c>
      <c r="D25" s="54" t="s">
        <v>124</v>
      </c>
      <c r="E25" s="55" t="s">
        <v>59</v>
      </c>
      <c r="F25" s="50">
        <f t="shared" si="0"/>
        <v>4</v>
      </c>
      <c r="G25" s="51"/>
    </row>
    <row r="26" spans="1:7" ht="12.75">
      <c r="A26" s="63">
        <v>0.46527777777777701</v>
      </c>
      <c r="B26" s="53" t="s">
        <v>185</v>
      </c>
      <c r="C26" s="54" t="s">
        <v>186</v>
      </c>
      <c r="D26" s="54" t="s">
        <v>187</v>
      </c>
      <c r="E26" s="55" t="s">
        <v>188</v>
      </c>
      <c r="F26" s="50">
        <f t="shared" si="0"/>
        <v>4</v>
      </c>
      <c r="G26" s="51"/>
    </row>
    <row r="27" spans="1:7" ht="12.75">
      <c r="A27" s="63">
        <v>0.47222222222222199</v>
      </c>
      <c r="B27" s="53" t="s">
        <v>189</v>
      </c>
      <c r="C27" s="54" t="s">
        <v>190</v>
      </c>
      <c r="D27" s="54" t="s">
        <v>191</v>
      </c>
      <c r="E27" s="55" t="s">
        <v>192</v>
      </c>
      <c r="F27" s="50">
        <f t="shared" si="0"/>
        <v>4</v>
      </c>
      <c r="G27" s="51"/>
    </row>
    <row r="28" spans="1:7" ht="12.75">
      <c r="A28" s="63">
        <v>0.47916666666666602</v>
      </c>
      <c r="B28" s="53" t="s">
        <v>111</v>
      </c>
      <c r="C28" s="54" t="s">
        <v>121</v>
      </c>
      <c r="D28" s="54" t="s">
        <v>109</v>
      </c>
      <c r="E28" s="55" t="s">
        <v>112</v>
      </c>
      <c r="F28" s="50">
        <f t="shared" si="0"/>
        <v>4</v>
      </c>
      <c r="G28" s="51"/>
    </row>
    <row r="29" spans="1:7" ht="12.75">
      <c r="A29" s="63">
        <v>0.48611111111111099</v>
      </c>
      <c r="B29" s="53" t="s">
        <v>63</v>
      </c>
      <c r="C29" s="54" t="s">
        <v>193</v>
      </c>
      <c r="D29" s="54" t="s">
        <v>194</v>
      </c>
      <c r="E29" s="55" t="s">
        <v>195</v>
      </c>
      <c r="F29" s="50">
        <f t="shared" si="0"/>
        <v>4</v>
      </c>
      <c r="G29" s="51"/>
    </row>
    <row r="30" spans="1:7" ht="12.75">
      <c r="A30" s="63">
        <v>0.49305555555555503</v>
      </c>
      <c r="B30" s="53" t="s">
        <v>100</v>
      </c>
      <c r="C30" s="54" t="s">
        <v>196</v>
      </c>
      <c r="D30" s="54" t="s">
        <v>197</v>
      </c>
      <c r="E30" s="55"/>
      <c r="F30" s="50">
        <f t="shared" si="0"/>
        <v>3</v>
      </c>
      <c r="G30" s="51"/>
    </row>
    <row r="31" spans="1:7" ht="12.75">
      <c r="A31" s="63">
        <v>0.499999999999999</v>
      </c>
      <c r="B31" s="53" t="s">
        <v>198</v>
      </c>
      <c r="C31" s="54" t="s">
        <v>96</v>
      </c>
      <c r="D31" s="54" t="s">
        <v>199</v>
      </c>
      <c r="E31" s="55" t="s">
        <v>200</v>
      </c>
      <c r="F31" s="50">
        <f t="shared" si="0"/>
        <v>4</v>
      </c>
      <c r="G31" s="51"/>
    </row>
    <row r="32" spans="1:7" ht="12.75">
      <c r="A32" s="63">
        <v>0.50694444444444398</v>
      </c>
      <c r="B32" s="53" t="s">
        <v>115</v>
      </c>
      <c r="C32" s="54" t="s">
        <v>201</v>
      </c>
      <c r="D32" s="54" t="s">
        <v>202</v>
      </c>
      <c r="E32" s="55" t="s">
        <v>203</v>
      </c>
      <c r="F32" s="50">
        <f t="shared" si="0"/>
        <v>4</v>
      </c>
      <c r="G32" s="51"/>
    </row>
    <row r="33" spans="1:7" ht="12.75">
      <c r="A33" s="63">
        <v>0.51388888888888795</v>
      </c>
      <c r="B33" s="53" t="s">
        <v>204</v>
      </c>
      <c r="C33" s="54" t="s">
        <v>205</v>
      </c>
      <c r="D33" s="54" t="s">
        <v>206</v>
      </c>
      <c r="E33" s="55" t="s">
        <v>207</v>
      </c>
      <c r="F33" s="50">
        <f t="shared" si="0"/>
        <v>4</v>
      </c>
      <c r="G33" s="51"/>
    </row>
    <row r="34" spans="1:7" ht="12.75">
      <c r="A34" s="63">
        <v>0.52083333333333304</v>
      </c>
      <c r="B34" s="53" t="s">
        <v>123</v>
      </c>
      <c r="C34" s="54" t="s">
        <v>122</v>
      </c>
      <c r="D34" s="54" t="s">
        <v>119</v>
      </c>
      <c r="E34" s="55" t="s">
        <v>107</v>
      </c>
      <c r="F34" s="50">
        <f t="shared" si="0"/>
        <v>4</v>
      </c>
      <c r="G34" s="51"/>
    </row>
    <row r="35" spans="1:7" ht="12.75">
      <c r="A35" s="63">
        <v>0.52777777777777701</v>
      </c>
      <c r="B35" s="53" t="s">
        <v>62</v>
      </c>
      <c r="C35" s="54" t="s">
        <v>64</v>
      </c>
      <c r="D35" s="54" t="s">
        <v>208</v>
      </c>
      <c r="E35" s="55" t="s">
        <v>209</v>
      </c>
      <c r="F35" s="50">
        <f t="shared" si="0"/>
        <v>4</v>
      </c>
      <c r="G35" s="51"/>
    </row>
    <row r="36" spans="1:7" ht="12.75">
      <c r="A36" s="63">
        <v>0.53472222222222199</v>
      </c>
      <c r="B36" s="53" t="s">
        <v>77</v>
      </c>
      <c r="C36" s="54" t="s">
        <v>102</v>
      </c>
      <c r="D36" s="54" t="s">
        <v>98</v>
      </c>
      <c r="E36" s="55" t="s">
        <v>91</v>
      </c>
      <c r="F36" s="50">
        <f t="shared" si="0"/>
        <v>4</v>
      </c>
      <c r="G36" s="51"/>
    </row>
    <row r="37" spans="1:7" ht="12.75">
      <c r="A37" s="63">
        <v>0.54166666666666596</v>
      </c>
      <c r="B37" s="53" t="s">
        <v>210</v>
      </c>
      <c r="C37" s="54" t="s">
        <v>211</v>
      </c>
      <c r="D37" s="54" t="s">
        <v>212</v>
      </c>
      <c r="E37" s="55" t="s">
        <v>213</v>
      </c>
      <c r="F37" s="50">
        <f t="shared" si="0"/>
        <v>4</v>
      </c>
      <c r="G37" s="51"/>
    </row>
    <row r="38" spans="1:7" ht="12.75">
      <c r="A38" s="63">
        <v>0.54861111111111005</v>
      </c>
      <c r="B38" s="53" t="s">
        <v>214</v>
      </c>
      <c r="C38" s="54" t="s">
        <v>114</v>
      </c>
      <c r="D38" s="54" t="s">
        <v>215</v>
      </c>
      <c r="E38" s="57" t="s">
        <v>66</v>
      </c>
      <c r="F38" s="50">
        <f t="shared" si="0"/>
        <v>4</v>
      </c>
      <c r="G38" s="51"/>
    </row>
    <row r="39" spans="1:7" ht="12.75">
      <c r="A39" s="63">
        <v>0.55555555555555503</v>
      </c>
      <c r="B39" s="53" t="s">
        <v>216</v>
      </c>
      <c r="C39" s="54" t="s">
        <v>217</v>
      </c>
      <c r="D39" s="57" t="s">
        <v>218</v>
      </c>
      <c r="E39" s="55" t="s">
        <v>45</v>
      </c>
      <c r="F39" s="50">
        <f t="shared" si="0"/>
        <v>4</v>
      </c>
      <c r="G39" s="51"/>
    </row>
    <row r="40" spans="1:7" ht="13.5" thickBot="1">
      <c r="A40" s="63">
        <v>0.562499999999999</v>
      </c>
      <c r="B40" s="53" t="s">
        <v>219</v>
      </c>
      <c r="C40" s="54" t="s">
        <v>117</v>
      </c>
      <c r="D40" s="54" t="s">
        <v>99</v>
      </c>
      <c r="E40" s="55"/>
      <c r="F40" s="50">
        <f t="shared" si="0"/>
        <v>3</v>
      </c>
      <c r="G40" s="51"/>
    </row>
    <row r="41" spans="1:7" ht="13.5" thickBot="1">
      <c r="A41" s="58">
        <v>0.56944444444444398</v>
      </c>
      <c r="B41" s="59" t="s">
        <v>220</v>
      </c>
      <c r="C41" s="60" t="s">
        <v>221</v>
      </c>
      <c r="D41" s="60" t="s">
        <v>222</v>
      </c>
      <c r="E41" s="61" t="s">
        <v>223</v>
      </c>
      <c r="F41" s="50">
        <f t="shared" si="0"/>
        <v>4</v>
      </c>
      <c r="G41" s="62">
        <f>SUM(F7:F41)</f>
        <v>122</v>
      </c>
    </row>
    <row r="42" spans="1:7" ht="12.75">
      <c r="A42"/>
      <c r="G42" s="51"/>
    </row>
    <row r="43" spans="1:7" ht="12.75">
      <c r="A43"/>
    </row>
  </sheetData>
  <mergeCells count="6"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G38"/>
  <sheetViews>
    <sheetView zoomScaleNormal="100" workbookViewId="0">
      <selection sqref="A1:E1"/>
    </sheetView>
  </sheetViews>
  <sheetFormatPr baseColWidth="10" defaultRowHeight="15"/>
  <cols>
    <col min="1" max="1" width="6.42578125" style="27" bestFit="1" customWidth="1"/>
    <col min="2" max="5" width="21.7109375" customWidth="1"/>
    <col min="6" max="6" width="2" bestFit="1" customWidth="1"/>
    <col min="7" max="7" width="4" bestFit="1" customWidth="1"/>
    <col min="8" max="8" width="28.42578125" bestFit="1" customWidth="1"/>
  </cols>
  <sheetData>
    <row r="1" spans="1:7" s="49" customFormat="1" ht="30.75">
      <c r="A1" s="133" t="str">
        <f>'[1]HORARIOS MAYORES SABADO'!A1:E1</f>
        <v>CARILO</v>
      </c>
      <c r="B1" s="133"/>
      <c r="C1" s="133"/>
      <c r="D1" s="133"/>
      <c r="E1" s="133"/>
    </row>
    <row r="2" spans="1:7" s="1" customFormat="1" ht="27" thickBot="1">
      <c r="A2" s="91" t="str">
        <f>'[1]HORARIOS MAYORES SABADO'!A2:E2</f>
        <v>GOLF</v>
      </c>
      <c r="B2" s="91"/>
      <c r="C2" s="91"/>
      <c r="D2" s="91"/>
      <c r="E2" s="91"/>
    </row>
    <row r="3" spans="1:7" s="13" customFormat="1" ht="16.5" thickBot="1">
      <c r="A3" s="92" t="s">
        <v>142</v>
      </c>
      <c r="B3" s="93"/>
      <c r="C3" s="93"/>
      <c r="D3" s="93"/>
      <c r="E3" s="94"/>
    </row>
    <row r="4" spans="1:7" s="35" customFormat="1" ht="15.75">
      <c r="A4" s="95" t="str">
        <f>'[1]HORARIOS MAYORES SABADO'!A4:E4</f>
        <v>5° FECHA DEL RANKING DE MAYORES</v>
      </c>
      <c r="B4" s="95"/>
      <c r="C4" s="95"/>
      <c r="D4" s="95"/>
      <c r="E4" s="95"/>
    </row>
    <row r="5" spans="1:7" s="35" customFormat="1" ht="16.5" thickBot="1">
      <c r="A5" s="96" t="s">
        <v>308</v>
      </c>
      <c r="B5" s="96"/>
      <c r="C5" s="96"/>
      <c r="D5" s="96"/>
      <c r="E5" s="96"/>
    </row>
    <row r="6" spans="1:7" ht="13.5" thickBot="1">
      <c r="A6" s="87" t="s">
        <v>145</v>
      </c>
      <c r="B6" s="88"/>
      <c r="C6" s="88"/>
      <c r="D6" s="88"/>
      <c r="E6" s="89"/>
      <c r="F6" s="50"/>
      <c r="G6" s="51"/>
    </row>
    <row r="7" spans="1:7" ht="12.75">
      <c r="A7" s="52">
        <v>0.3263888888888889</v>
      </c>
      <c r="B7" s="134" t="s">
        <v>237</v>
      </c>
      <c r="C7" s="135" t="s">
        <v>83</v>
      </c>
      <c r="D7" s="135" t="s">
        <v>85</v>
      </c>
      <c r="E7" s="136" t="s">
        <v>78</v>
      </c>
      <c r="F7" s="50">
        <f t="shared" ref="F7:F38" si="0">COUNTA(B7,C7,D7,E7)</f>
        <v>4</v>
      </c>
      <c r="G7" s="51"/>
    </row>
    <row r="8" spans="1:7" ht="12.75">
      <c r="A8" s="52">
        <v>0.33333333333333331</v>
      </c>
      <c r="B8" s="53" t="s">
        <v>309</v>
      </c>
      <c r="C8" s="54" t="s">
        <v>262</v>
      </c>
      <c r="D8" s="54" t="s">
        <v>264</v>
      </c>
      <c r="E8" s="55" t="s">
        <v>256</v>
      </c>
      <c r="F8" s="50">
        <f t="shared" si="0"/>
        <v>4</v>
      </c>
      <c r="G8" s="51"/>
    </row>
    <row r="9" spans="1:7" ht="12.75">
      <c r="A9" s="52">
        <v>0.34027777777777801</v>
      </c>
      <c r="B9" s="53" t="s">
        <v>252</v>
      </c>
      <c r="C9" s="54" t="s">
        <v>266</v>
      </c>
      <c r="D9" s="54" t="s">
        <v>240</v>
      </c>
      <c r="E9" s="55" t="s">
        <v>310</v>
      </c>
      <c r="F9" s="50">
        <f t="shared" si="0"/>
        <v>4</v>
      </c>
      <c r="G9" s="51"/>
    </row>
    <row r="10" spans="1:7" ht="12.75">
      <c r="A10" s="52">
        <v>0.34722222222222199</v>
      </c>
      <c r="B10" s="53" t="s">
        <v>280</v>
      </c>
      <c r="C10" s="54" t="s">
        <v>97</v>
      </c>
      <c r="D10" s="54" t="s">
        <v>295</v>
      </c>
      <c r="E10" s="55" t="s">
        <v>94</v>
      </c>
      <c r="F10" s="50">
        <f t="shared" si="0"/>
        <v>4</v>
      </c>
      <c r="G10" s="51"/>
    </row>
    <row r="11" spans="1:7" ht="12.75">
      <c r="A11" s="52">
        <v>0.35416666666666702</v>
      </c>
      <c r="B11" s="53" t="s">
        <v>234</v>
      </c>
      <c r="C11" s="54" t="s">
        <v>52</v>
      </c>
      <c r="D11" s="54" t="s">
        <v>53</v>
      </c>
      <c r="E11" s="55"/>
      <c r="F11" s="50">
        <f t="shared" si="0"/>
        <v>3</v>
      </c>
      <c r="G11" s="51"/>
    </row>
    <row r="12" spans="1:7" ht="12.75">
      <c r="A12" s="52">
        <v>0.36111111111111099</v>
      </c>
      <c r="B12" s="53" t="s">
        <v>311</v>
      </c>
      <c r="C12" s="54" t="s">
        <v>311</v>
      </c>
      <c r="D12" s="54" t="s">
        <v>311</v>
      </c>
      <c r="E12" s="55" t="s">
        <v>311</v>
      </c>
      <c r="F12" s="50"/>
      <c r="G12" s="51"/>
    </row>
    <row r="13" spans="1:7" ht="12.75">
      <c r="A13" s="52">
        <v>0.36805555555555503</v>
      </c>
      <c r="B13" s="53" t="s">
        <v>311</v>
      </c>
      <c r="C13" s="54" t="s">
        <v>311</v>
      </c>
      <c r="D13" s="54" t="s">
        <v>311</v>
      </c>
      <c r="E13" s="55" t="s">
        <v>311</v>
      </c>
      <c r="F13" s="50"/>
      <c r="G13" s="51"/>
    </row>
    <row r="14" spans="1:7" ht="12.75">
      <c r="A14" s="52">
        <v>0.375</v>
      </c>
      <c r="B14" s="53" t="s">
        <v>311</v>
      </c>
      <c r="C14" s="54" t="s">
        <v>311</v>
      </c>
      <c r="D14" s="54" t="s">
        <v>311</v>
      </c>
      <c r="E14" s="55" t="s">
        <v>311</v>
      </c>
      <c r="F14" s="50"/>
      <c r="G14" s="51"/>
    </row>
    <row r="15" spans="1:7" ht="12.75">
      <c r="A15" s="52">
        <v>0.38194444444444398</v>
      </c>
      <c r="B15" s="53" t="s">
        <v>311</v>
      </c>
      <c r="C15" s="54" t="s">
        <v>311</v>
      </c>
      <c r="D15" s="54" t="s">
        <v>311</v>
      </c>
      <c r="E15" s="55" t="s">
        <v>311</v>
      </c>
      <c r="F15" s="50"/>
      <c r="G15" s="51"/>
    </row>
    <row r="16" spans="1:7" ht="12.75">
      <c r="A16" s="52">
        <v>0.38888888888888901</v>
      </c>
      <c r="B16" s="53" t="s">
        <v>311</v>
      </c>
      <c r="C16" s="54" t="s">
        <v>311</v>
      </c>
      <c r="D16" s="54" t="s">
        <v>311</v>
      </c>
      <c r="E16" s="55" t="s">
        <v>311</v>
      </c>
      <c r="F16" s="50"/>
      <c r="G16" s="51"/>
    </row>
    <row r="17" spans="1:7" ht="12.75">
      <c r="A17" s="52">
        <v>0.39583333333333298</v>
      </c>
      <c r="B17" s="53" t="s">
        <v>311</v>
      </c>
      <c r="C17" s="54" t="s">
        <v>311</v>
      </c>
      <c r="D17" s="54" t="s">
        <v>311</v>
      </c>
      <c r="E17" s="55" t="s">
        <v>311</v>
      </c>
      <c r="F17" s="50"/>
      <c r="G17" s="51"/>
    </row>
    <row r="18" spans="1:7" ht="12.75">
      <c r="A18" s="52">
        <v>0.40277777777777801</v>
      </c>
      <c r="B18" s="53" t="s">
        <v>311</v>
      </c>
      <c r="C18" s="54" t="s">
        <v>311</v>
      </c>
      <c r="D18" s="54" t="s">
        <v>311</v>
      </c>
      <c r="E18" s="55" t="s">
        <v>311</v>
      </c>
      <c r="F18" s="50"/>
      <c r="G18" s="51"/>
    </row>
    <row r="19" spans="1:7" ht="12.75">
      <c r="A19" s="52">
        <v>0.40972222222222199</v>
      </c>
      <c r="B19" s="53" t="s">
        <v>231</v>
      </c>
      <c r="C19" s="54" t="s">
        <v>312</v>
      </c>
      <c r="D19" s="54" t="s">
        <v>49</v>
      </c>
      <c r="E19" s="55" t="s">
        <v>313</v>
      </c>
      <c r="F19" s="50">
        <f t="shared" si="0"/>
        <v>4</v>
      </c>
      <c r="G19" s="51"/>
    </row>
    <row r="20" spans="1:7" ht="12.75">
      <c r="A20" s="52">
        <v>0.41666666666666602</v>
      </c>
      <c r="B20" s="53" t="s">
        <v>239</v>
      </c>
      <c r="C20" s="54" t="s">
        <v>224</v>
      </c>
      <c r="D20" s="54" t="s">
        <v>314</v>
      </c>
      <c r="E20" s="55" t="s">
        <v>265</v>
      </c>
      <c r="F20" s="50">
        <f t="shared" si="0"/>
        <v>4</v>
      </c>
      <c r="G20" s="51"/>
    </row>
    <row r="21" spans="1:7" ht="12.75">
      <c r="A21" s="52">
        <v>0.42361111111111099</v>
      </c>
      <c r="B21" s="53" t="s">
        <v>54</v>
      </c>
      <c r="C21" s="54" t="s">
        <v>248</v>
      </c>
      <c r="D21" s="54" t="s">
        <v>315</v>
      </c>
      <c r="E21" s="55" t="s">
        <v>106</v>
      </c>
      <c r="F21" s="50">
        <f t="shared" si="0"/>
        <v>4</v>
      </c>
      <c r="G21" s="51"/>
    </row>
    <row r="22" spans="1:7" ht="12.75">
      <c r="A22" s="52">
        <v>0.43055555555555503</v>
      </c>
      <c r="B22" s="53"/>
      <c r="C22" s="54"/>
      <c r="D22" s="54"/>
      <c r="E22" s="55"/>
      <c r="F22" s="50">
        <f t="shared" si="0"/>
        <v>0</v>
      </c>
      <c r="G22" s="51"/>
    </row>
    <row r="23" spans="1:7" ht="12.75">
      <c r="A23" s="52">
        <v>0.4375</v>
      </c>
      <c r="B23" s="53"/>
      <c r="C23" s="54"/>
      <c r="D23" s="54"/>
      <c r="E23" s="137"/>
      <c r="F23" s="50">
        <f t="shared" si="0"/>
        <v>0</v>
      </c>
      <c r="G23" s="51"/>
    </row>
    <row r="24" spans="1:7" ht="12.75">
      <c r="A24" s="52">
        <v>0.44444444444444398</v>
      </c>
      <c r="B24" s="53"/>
      <c r="C24" s="54"/>
      <c r="D24" s="54"/>
      <c r="E24" s="137"/>
      <c r="F24" s="50">
        <f t="shared" si="0"/>
        <v>0</v>
      </c>
      <c r="G24" s="51"/>
    </row>
    <row r="25" spans="1:7" ht="12.75">
      <c r="A25" s="52">
        <v>0.45138888888888901</v>
      </c>
      <c r="B25" s="53" t="s">
        <v>273</v>
      </c>
      <c r="C25" s="54" t="s">
        <v>253</v>
      </c>
      <c r="D25" s="54" t="s">
        <v>241</v>
      </c>
      <c r="E25" s="55" t="s">
        <v>228</v>
      </c>
      <c r="F25" s="50">
        <f t="shared" si="0"/>
        <v>4</v>
      </c>
      <c r="G25" s="51"/>
    </row>
    <row r="26" spans="1:7" ht="12.75">
      <c r="A26" s="52">
        <v>0.45833333333333298</v>
      </c>
      <c r="B26" s="138"/>
      <c r="C26" s="54"/>
      <c r="D26" s="54"/>
      <c r="E26" s="55"/>
      <c r="F26" s="50">
        <f t="shared" si="0"/>
        <v>0</v>
      </c>
      <c r="G26" s="51"/>
    </row>
    <row r="27" spans="1:7" ht="12.75">
      <c r="A27" s="52">
        <v>0.46527777777777701</v>
      </c>
      <c r="B27" s="53" t="s">
        <v>257</v>
      </c>
      <c r="C27" s="54" t="s">
        <v>245</v>
      </c>
      <c r="D27" s="54" t="s">
        <v>267</v>
      </c>
      <c r="E27" s="55"/>
      <c r="F27" s="50">
        <f t="shared" si="0"/>
        <v>3</v>
      </c>
      <c r="G27" s="51"/>
    </row>
    <row r="28" spans="1:7" ht="12.75">
      <c r="A28" s="52">
        <v>0.47222222222222199</v>
      </c>
      <c r="B28" s="53" t="s">
        <v>279</v>
      </c>
      <c r="C28" s="54" t="s">
        <v>250</v>
      </c>
      <c r="D28" s="54" t="s">
        <v>316</v>
      </c>
      <c r="E28" s="55"/>
      <c r="F28" s="50">
        <f t="shared" si="0"/>
        <v>3</v>
      </c>
      <c r="G28" s="51"/>
    </row>
    <row r="29" spans="1:7" ht="12.75">
      <c r="A29" s="52">
        <v>0.47916666666666602</v>
      </c>
      <c r="B29" s="53" t="s">
        <v>232</v>
      </c>
      <c r="C29" s="54" t="s">
        <v>317</v>
      </c>
      <c r="D29" s="54" t="s">
        <v>226</v>
      </c>
      <c r="E29" s="55" t="s">
        <v>229</v>
      </c>
      <c r="F29" s="50">
        <f t="shared" si="0"/>
        <v>4</v>
      </c>
      <c r="G29" s="51"/>
    </row>
    <row r="30" spans="1:7" ht="12.75">
      <c r="A30" s="52">
        <v>0.48611111111111099</v>
      </c>
      <c r="B30" s="53" t="s">
        <v>238</v>
      </c>
      <c r="C30" s="54" t="s">
        <v>93</v>
      </c>
      <c r="D30" s="54" t="s">
        <v>235</v>
      </c>
      <c r="E30" s="55" t="s">
        <v>254</v>
      </c>
      <c r="F30" s="50">
        <f t="shared" si="0"/>
        <v>4</v>
      </c>
      <c r="G30" s="51"/>
    </row>
    <row r="31" spans="1:7" ht="12.75">
      <c r="A31" s="52">
        <v>0.49305555555555503</v>
      </c>
      <c r="B31" s="53" t="s">
        <v>286</v>
      </c>
      <c r="C31" s="54" t="s">
        <v>285</v>
      </c>
      <c r="D31" s="54" t="s">
        <v>282</v>
      </c>
      <c r="E31" s="55"/>
      <c r="F31" s="50">
        <f t="shared" si="0"/>
        <v>3</v>
      </c>
      <c r="G31" s="51"/>
    </row>
    <row r="32" spans="1:7" ht="12.75">
      <c r="A32" s="52">
        <v>0.499999999999999</v>
      </c>
      <c r="B32" s="53" t="s">
        <v>284</v>
      </c>
      <c r="C32" s="54" t="s">
        <v>50</v>
      </c>
      <c r="D32" s="54" t="s">
        <v>318</v>
      </c>
      <c r="E32" s="55"/>
      <c r="F32" s="50">
        <f t="shared" si="0"/>
        <v>3</v>
      </c>
      <c r="G32" s="51"/>
    </row>
    <row r="33" spans="1:7" ht="12.75">
      <c r="A33" s="52">
        <v>0.50694444444444398</v>
      </c>
      <c r="B33" s="53" t="s">
        <v>274</v>
      </c>
      <c r="C33" s="54" t="s">
        <v>61</v>
      </c>
      <c r="D33" s="54" t="s">
        <v>319</v>
      </c>
      <c r="E33" s="55"/>
      <c r="F33" s="50">
        <f t="shared" si="0"/>
        <v>3</v>
      </c>
      <c r="G33" s="51"/>
    </row>
    <row r="34" spans="1:7" ht="12.75">
      <c r="A34" s="52">
        <v>0.51388888888888795</v>
      </c>
      <c r="B34" s="53" t="s">
        <v>244</v>
      </c>
      <c r="C34" s="54" t="s">
        <v>320</v>
      </c>
      <c r="D34" s="54" t="s">
        <v>321</v>
      </c>
      <c r="E34" s="55"/>
      <c r="F34" s="50">
        <f t="shared" si="0"/>
        <v>3</v>
      </c>
      <c r="G34" s="51"/>
    </row>
    <row r="35" spans="1:7" ht="12.75">
      <c r="A35" s="52">
        <v>0.52083333333333304</v>
      </c>
      <c r="B35" s="53" t="s">
        <v>263</v>
      </c>
      <c r="C35" s="54" t="s">
        <v>322</v>
      </c>
      <c r="D35" s="54" t="s">
        <v>281</v>
      </c>
      <c r="E35" s="55"/>
      <c r="F35" s="50">
        <f t="shared" si="0"/>
        <v>3</v>
      </c>
      <c r="G35" s="51"/>
    </row>
    <row r="36" spans="1:7" ht="12.75">
      <c r="A36" s="52">
        <v>0.52777777777777701</v>
      </c>
      <c r="B36" s="53" t="s">
        <v>230</v>
      </c>
      <c r="C36" s="54" t="s">
        <v>236</v>
      </c>
      <c r="D36" s="54" t="s">
        <v>323</v>
      </c>
      <c r="E36" s="55"/>
      <c r="F36" s="50">
        <f t="shared" si="0"/>
        <v>3</v>
      </c>
      <c r="G36" s="51"/>
    </row>
    <row r="37" spans="1:7" ht="13.5" thickBot="1">
      <c r="A37" s="52">
        <v>0.53472222222222199</v>
      </c>
      <c r="B37" s="53" t="s">
        <v>233</v>
      </c>
      <c r="C37" s="54" t="s">
        <v>251</v>
      </c>
      <c r="D37" s="54" t="s">
        <v>324</v>
      </c>
      <c r="E37" s="55" t="s">
        <v>74</v>
      </c>
      <c r="F37" s="50">
        <f t="shared" si="0"/>
        <v>4</v>
      </c>
      <c r="G37" s="51"/>
    </row>
    <row r="38" spans="1:7" ht="13.5" thickBot="1">
      <c r="A38" s="52">
        <v>0.54166666666666596</v>
      </c>
      <c r="B38" s="59" t="s">
        <v>276</v>
      </c>
      <c r="C38" s="60" t="s">
        <v>259</v>
      </c>
      <c r="D38" s="60" t="s">
        <v>325</v>
      </c>
      <c r="E38" s="61" t="s">
        <v>326</v>
      </c>
      <c r="F38" s="50">
        <f t="shared" si="0"/>
        <v>4</v>
      </c>
      <c r="G38" s="62">
        <f>SUM(F7:F38)</f>
        <v>75</v>
      </c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MID AMATEUR</vt:lpstr>
      <vt:lpstr>PRE SENIOR</vt:lpstr>
      <vt:lpstr>SENIOR</vt:lpstr>
      <vt:lpstr>SUPER SENIOR</vt:lpstr>
      <vt:lpstr>DAM</vt:lpstr>
      <vt:lpstr>SIN VENTAJAGENERAL</vt:lpstr>
      <vt:lpstr>GANADORES</vt:lpstr>
      <vt:lpstr>HORARIO SABADO</vt:lpstr>
      <vt:lpstr>HORARIO DOMINGO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2021-08-21T13:29:14Z</cp:lastPrinted>
  <dcterms:created xsi:type="dcterms:W3CDTF">2000-04-30T13:23:02Z</dcterms:created>
  <dcterms:modified xsi:type="dcterms:W3CDTF">2021-08-23T22:07:50Z</dcterms:modified>
</cp:coreProperties>
</file>